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8800" windowHeight="12135" firstSheet="1" activeTab="1"/>
  </bookViews>
  <sheets>
    <sheet name="контроль" sheetId="2" state="veryHidden" r:id="rId1"/>
    <sheet name="Торговля" sheetId="1" r:id="rId2"/>
  </sheets>
  <definedNames>
    <definedName name="Contacts">Торговля!$C$74</definedName>
    <definedName name="m1_Digital">Торговля!$Q$56</definedName>
    <definedName name="m2Answ1">Торговля!$Q$60</definedName>
    <definedName name="m2Answ2">Торговля!$R$61</definedName>
    <definedName name="m2Answ3">Торговля!$S$62</definedName>
    <definedName name="m2Answ4">Торговля!$T$63</definedName>
    <definedName name="m2AnswCH">контроль!$B$65:$B$66</definedName>
    <definedName name="m3Answ1">Торговля!$Q$67</definedName>
    <definedName name="m3Answ2">Торговля!$R$68</definedName>
    <definedName name="m3Answ3">Торговля!$S$69</definedName>
    <definedName name="m3AnswCH">контроль!$B$68:$B$69</definedName>
    <definedName name="m4_1Answ1">Торговля!$AV$56</definedName>
    <definedName name="m4_2Answ1">Торговля!$AV$58</definedName>
    <definedName name="m4_3Answ1">Торговля!$AV$60</definedName>
    <definedName name="m4_4Answ1">Торговля!$AV$62</definedName>
    <definedName name="m4_5Answ1">Торговля!$AV$64</definedName>
    <definedName name="m4_6Answ1">Торговля!$AV$66</definedName>
    <definedName name="m4_7Answ1">Торговля!$AV$68</definedName>
    <definedName name="m4AnswCH">контроль!$B$72:$B$73</definedName>
    <definedName name="m5Answ1">Торговля!$BS$55</definedName>
    <definedName name="m5Answ2">Торговля!$BT$56</definedName>
    <definedName name="m5Answ3">Торговля!$BU$57</definedName>
    <definedName name="m5Answ4">Торговля!$BV$58</definedName>
    <definedName name="m5AnswCH">контроль!$B$75:$B$76</definedName>
    <definedName name="m6Answ1">Торговля!$BS$62</definedName>
    <definedName name="m6Answ2">Торговля!$BT$63</definedName>
    <definedName name="m6Answ3">Торговля!$BU$64</definedName>
    <definedName name="m6AnswCH">контроль!$B$79:$B$80</definedName>
    <definedName name="m7_Digital1">Торговля!$BN$68</definedName>
    <definedName name="m7_Digital2">Торговля!$BN$70</definedName>
    <definedName name="q10Answ1">Торговля!$AN$31</definedName>
    <definedName name="q10Answ2">Торговля!$AO$32</definedName>
    <definedName name="q10Answ3">Торговля!$AP$33</definedName>
    <definedName name="q10AnswCH">контроль!$B$32:$B$33</definedName>
    <definedName name="q11_1Answ1">Торговля!$AS$39</definedName>
    <definedName name="q11_1Answ2">Торговля!$AT$40</definedName>
    <definedName name="q11_1Answ3">Торговля!$AU$41</definedName>
    <definedName name="q11_1AnswCH">контроль!$B$40:$B$41</definedName>
    <definedName name="q11Answ1">Торговля!$AK$39</definedName>
    <definedName name="q11Answ2">Торговля!$AL$40</definedName>
    <definedName name="q11Answ3">Торговля!$AM$41</definedName>
    <definedName name="q11AnswCH">контроль!$B$37:$B$38</definedName>
    <definedName name="q12_1Answ1">Торговля!$BV$11</definedName>
    <definedName name="q12_1Answ10">Торговля!$BV$20</definedName>
    <definedName name="q12_1Answ11">Торговля!$BV$21</definedName>
    <definedName name="q12_1Answ2">Торговля!$BV$12</definedName>
    <definedName name="q12_1Answ3">Торговля!$BV$13</definedName>
    <definedName name="q12_1Answ4">Торговля!$BV$14</definedName>
    <definedName name="q12_1Answ5">Торговля!$BV$15</definedName>
    <definedName name="q12_1Answ6">Торговля!$BV$16</definedName>
    <definedName name="q12_1Answ7">Торговля!$BV$17</definedName>
    <definedName name="q12_1Answ8">Торговля!$BV$18</definedName>
    <definedName name="q12_1Answ9">Торговля!$BV$19</definedName>
    <definedName name="q12_1AnswCH">контроль!$B$47:$B$48</definedName>
    <definedName name="q12Answ1">Торговля!$BK$13</definedName>
    <definedName name="q12Answ2">Торговля!$BL$14</definedName>
    <definedName name="q12Answ3">Торговля!$BM$15</definedName>
    <definedName name="q12AnswCH">контроль!$B$44:$B$45</definedName>
    <definedName name="q13_1Answ1">Торговля!$BV$24</definedName>
    <definedName name="q13_2Answ1">Торговля!$BV$25</definedName>
    <definedName name="q13_3Answ1">Торговля!$BV$26</definedName>
    <definedName name="q13_4Answ1">Торговля!$BV$27</definedName>
    <definedName name="q13_5Answ1">Торговля!$BV$28</definedName>
    <definedName name="q13_6Answ1">Торговля!$BV$29</definedName>
    <definedName name="q13_7Answ1">Торговля!$BV$30</definedName>
    <definedName name="q13_8Answ1">Торговля!$BV$31</definedName>
    <definedName name="q13AnswCH">контроль!$B$50:$B$51</definedName>
    <definedName name="q14Answ1">Торговля!$BD$36</definedName>
    <definedName name="q14Answ2">Торговля!$BJ$36</definedName>
    <definedName name="q14Answ3">Торговля!$BP$36</definedName>
    <definedName name="q14Answ4">Торговля!$BV$36</definedName>
    <definedName name="q14AnswCH">контроль!$B$53:$B$54</definedName>
    <definedName name="q15_1Answ1">Торговля!$BQ$41</definedName>
    <definedName name="q15_1Answ2">Торговля!$BP$42</definedName>
    <definedName name="q15_1Answ3">Торговля!$BQ$43</definedName>
    <definedName name="q15_1Answ4">Торговля!$BP$44</definedName>
    <definedName name="q15_1Answ5">Торговля!$BQ$45</definedName>
    <definedName name="q15_1Answ6">Торговля!$BP$46</definedName>
    <definedName name="q15_1Answ7">Торговля!$BQ$47</definedName>
    <definedName name="q15_1Answ8">Торговля!$BP$48</definedName>
    <definedName name="q15_1Answ9">Торговля!$BQ$49</definedName>
    <definedName name="q15_1AnswCH">контроль!$B$61:$B$62</definedName>
    <definedName name="q15Answ1">Торговля!$BI$41</definedName>
    <definedName name="q15Answ2">Торговля!$BH$42</definedName>
    <definedName name="q15Answ3">Торговля!$BI$43</definedName>
    <definedName name="q15Answ4">Торговля!$BH$44</definedName>
    <definedName name="q15Answ5">Торговля!$BI$45</definedName>
    <definedName name="q15Answ6">Торговля!$BH$46</definedName>
    <definedName name="q15Answ7">Торговля!$BI$47</definedName>
    <definedName name="q15Answ8">Торговля!$BH$48</definedName>
    <definedName name="q15Answ9">Торговля!$BI$49</definedName>
    <definedName name="q15AnswCH">контроль!$B$58:$B$59</definedName>
    <definedName name="q1Answ1">Торговля!$Q$13</definedName>
    <definedName name="q1Answ2">Торговля!$R$14</definedName>
    <definedName name="q1Answ3">Торговля!$S$15</definedName>
    <definedName name="q1Answ4">Торговля!$T$16</definedName>
    <definedName name="q1AnswCH">контроль!$B$4:$B$5</definedName>
    <definedName name="q2Answ1">Торговля!$Q$20</definedName>
    <definedName name="q2Answ2">Торговля!$R$21</definedName>
    <definedName name="q2Answ3">Торговля!$S$22</definedName>
    <definedName name="q2AnswCH">контроль!$B$7:$B$8</definedName>
    <definedName name="q3Answ1">Торговля!$Q$25</definedName>
    <definedName name="q3Answ2">Торговля!$R$26</definedName>
    <definedName name="q3Answ3">Торговля!$S$27</definedName>
    <definedName name="q3Answ4">Торговля!$T$28</definedName>
    <definedName name="q3AnswCH">контроль!$B$10:$B$11</definedName>
    <definedName name="q4Answ1">Торговля!$Q$31</definedName>
    <definedName name="q4Answ2">Торговля!$R$32</definedName>
    <definedName name="q4Answ3">Торговля!$S$33</definedName>
    <definedName name="q4Answ4">Торговля!$T$34</definedName>
    <definedName name="q4AnswCH">контроль!$B$13:$B$14</definedName>
    <definedName name="q5Answ1">Торговля!$Q$37</definedName>
    <definedName name="q5Answ2">Торговля!$R$38</definedName>
    <definedName name="q5Answ3">Торговля!$S$39</definedName>
    <definedName name="q5AnswCH">контроль!$B$16:$B$17</definedName>
    <definedName name="q6Answ1">Торговля!$Q$42</definedName>
    <definedName name="q6Answ2">Торговля!$R$43</definedName>
    <definedName name="q6Answ3">Торговля!$S$44</definedName>
    <definedName name="q6AnswCH">контроль!$B$19:$B$20</definedName>
    <definedName name="q7Answ1">Торговля!$AN$13</definedName>
    <definedName name="q7Answ2">Торговля!$AO$14</definedName>
    <definedName name="q7Answ3">Торговля!$AP$15</definedName>
    <definedName name="q7Answ4">Торговля!$AQ$16</definedName>
    <definedName name="q7AnswCH">контроль!$B$23:$B$24</definedName>
    <definedName name="q8Answ1">Торговля!$AN$19</definedName>
    <definedName name="q8Answ2">Торговля!$AO$20</definedName>
    <definedName name="q8Answ3">Торговля!$AP$21</definedName>
    <definedName name="q8AnswCH">контроль!$B$26:$B$27</definedName>
    <definedName name="q9Answ1">Торговля!$AO$24</definedName>
    <definedName name="q9Answ2">Торговля!$AP$25</definedName>
    <definedName name="q9Answ3">Торговля!$AQ$26</definedName>
    <definedName name="q9Answ4">Торговля!$AR$27</definedName>
    <definedName name="q9AnswCH">контроль!$B$29:$B$30</definedName>
    <definedName name="QComment_Text">Торговля!$Y$45</definedName>
    <definedName name="qkAnsw1">Торговля!$C$4</definedName>
    <definedName name="qkAnsw2">Торговля!$F$4</definedName>
    <definedName name="qkAnsw3">Торговля!$I$4</definedName>
    <definedName name="qkAnsw4">Торговля!$L$4</definedName>
    <definedName name="qkAnswCH">контроль!$B$1:$B$2</definedName>
    <definedName name="TypeAnk">контроль!$M$1</definedName>
    <definedName name="ВернутьДо">Торговля!$BC$1</definedName>
    <definedName name="КодПредприятия">Торговля!$BE$7</definedName>
    <definedName name="_xlnm.Print_Area" localSheetId="1">Торговля!$A$1:$BY$97</definedName>
    <definedName name="ОКВЭД2">Торговля!$BE$5</definedName>
    <definedName name="ОтчётныйПериод">Торговля!$AE$7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"/>
  <c r="A61"/>
  <c r="B59"/>
  <c r="A58"/>
  <c r="BN40" i="1"/>
  <c r="BF40"/>
  <c r="BB70" l="1"/>
  <c r="BB68"/>
  <c r="AZ53"/>
  <c r="C55"/>
  <c r="B54" i="2" l="1"/>
  <c r="B80" l="1"/>
  <c r="B76"/>
  <c r="B69"/>
  <c r="B66"/>
  <c r="B51"/>
  <c r="B48"/>
  <c r="B45"/>
  <c r="B41"/>
  <c r="B38"/>
  <c r="B33"/>
  <c r="B30"/>
  <c r="B27"/>
  <c r="B24"/>
  <c r="B20"/>
  <c r="B17"/>
  <c r="B14"/>
  <c r="B11"/>
  <c r="B8"/>
  <c r="B5"/>
  <c r="B2"/>
  <c r="AZ60" i="1" l="1"/>
  <c r="Z54"/>
  <c r="C66"/>
  <c r="C59"/>
</calcChain>
</file>

<file path=xl/sharedStrings.xml><?xml version="1.0" encoding="utf-8"?>
<sst xmlns="http://schemas.openxmlformats.org/spreadsheetml/2006/main" count="208" uniqueCount="173">
  <si>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</si>
  <si>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</si>
  <si>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(Торговля)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</si>
  <si>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</si>
  <si>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</si>
  <si>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</si>
  <si>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</si>
  <si>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</si>
  <si>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</si>
  <si>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</si>
  <si>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</si>
  <si>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</si>
  <si>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</si>
  <si>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</si>
  <si>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</si>
  <si>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</si>
  <si>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</si>
  <si>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</si>
  <si>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</si>
  <si>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</si>
  <si>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</si>
  <si>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</si>
  <si>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</si>
  <si>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</si>
  <si>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</si>
  <si>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</si>
  <si>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</si>
  <si>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</si>
  <si>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</si>
  <si>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</si>
  <si>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</si>
  <si>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</si>
  <si>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</si>
  <si>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</si>
  <si>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</si>
  <si>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</si>
  <si>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</si>
  <si>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</si>
  <si>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</si>
  <si>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</si>
  <si>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</si>
  <si>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отпускные цены</t>
    </r>
  </si>
  <si>
    <t>изменение цен на аналогичные товары на рынке</t>
  </si>
  <si>
    <t xml:space="preserve">   хозяйственную деятельность Вашего предприятия</t>
  </si>
  <si>
    <t>изменение спроса на товары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</si>
  <si>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</si>
  <si>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отсутствуют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</si>
  <si>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</si>
  <si>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</si>
  <si>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</si>
  <si>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</si>
  <si>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закупочных цен на товары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</si>
  <si>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</si>
  <si>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</si>
  <si>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товарных ресурсов</t>
    </r>
  </si>
  <si>
    <t>улучшились</t>
  </si>
  <si>
    <r>
      <t xml:space="preserve">13. Отметьте, пожалуйста, </t>
    </r>
    <r>
      <rPr>
        <b/>
        <sz val="10"/>
        <rFont val="Arial"/>
        <family val="2"/>
        <charset val="204"/>
      </rPr>
      <t>причины ожидаемого изменения</t>
    </r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</si>
  <si>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</si>
  <si>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</si>
  <si>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</si>
  <si>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</si>
  <si>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</si>
  <si>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</si>
  <si>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</si>
  <si>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товарооборота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</si>
  <si>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</si>
  <si>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</si>
  <si>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товары предприятия</t>
    </r>
  </si>
  <si>
    <t>от 2 до 3%</t>
  </si>
  <si>
    <t>не изменятся</t>
  </si>
  <si>
    <t>плохое</t>
  </si>
  <si>
    <t>увеличатся</t>
  </si>
  <si>
    <t>удовлетворительное</t>
  </si>
  <si>
    <t>менее 1%</t>
  </si>
  <si>
    <t>хорошее</t>
  </si>
  <si>
    <t xml:space="preserve">  Вашего предприятия</t>
  </si>
  <si>
    <t>на сколько %</t>
  </si>
  <si>
    <t xml:space="preserve">12.Как изменятся в следующие 3 месяца </t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</si>
  <si>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</si>
  <si>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</si>
  <si>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</si>
  <si>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</si>
  <si>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</si>
  <si>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</si>
  <si>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товары</t>
  </si>
  <si>
    <t>объем товарооборота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</si>
  <si>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</si>
  <si>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</si>
  <si>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обращения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</si>
  <si>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</si>
  <si>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</si>
  <si>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</si>
  <si>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</si>
  <si>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</si>
  <si>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</si>
  <si>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</si>
  <si>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</si>
  <si>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</si>
  <si>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</si>
  <si>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</si>
  <si>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</si>
  <si>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</si>
  <si>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</si>
  <si>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</si>
  <si>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</si>
  <si>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t>от 6 до 10%</t>
  </si>
  <si>
    <t>от 10 до 15%</t>
  </si>
  <si>
    <t>от 15 до 25%</t>
  </si>
  <si>
    <t>от 25 до 50%</t>
  </si>
  <si>
    <t>более 50%</t>
  </si>
  <si>
    <t>от 1 до 2%</t>
  </si>
  <si>
    <t xml:space="preserve"> отпускных цен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</si>
  <si>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</si>
  <si>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</si>
  <si>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</si>
  <si>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</si>
  <si>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</si>
  <si>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</si>
  <si>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</si>
  <si>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спрос на продукцию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</si>
  <si>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</si>
  <si>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</si>
  <si>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</si>
  <si>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</si>
  <si>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</si>
  <si>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</si>
  <si>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</si>
  <si>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</si>
  <si>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</si>
  <si>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</si>
  <si>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</si>
  <si>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</si>
  <si>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</si>
  <si>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</si>
  <si>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</si>
  <si>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Благодарим Вас за ответы</t>
  </si>
  <si>
    <t>Торговля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</si>
  <si>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</si>
  <si>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</si>
  <si>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</si>
  <si>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</si>
  <si>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</si>
  <si>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 В пункте 3 под </t>
    </r>
    <r>
      <rPr>
        <b/>
        <sz val="12"/>
        <rFont val="Arial"/>
        <family val="2"/>
        <charset val="204"/>
      </rPr>
      <t>объемом товарооборота</t>
    </r>
    <r>
      <rPr>
        <sz val="12"/>
        <rFont val="Arial"/>
        <family val="2"/>
        <charset val="204"/>
      </rPr>
      <t xml:space="preserve"> понимается объем реализованной продукции за отчетный месяц по всему перечню продукции в стоимостном или натуральном выражении, оценённом экспертно.</t>
    </r>
  </si>
  <si>
    <r>
      <t xml:space="preserve">4. В пункте 6 под </t>
    </r>
    <r>
      <rPr>
        <b/>
        <sz val="12"/>
        <rFont val="Arial"/>
        <family val="2"/>
        <charset val="204"/>
      </rPr>
      <t>издержками обращения</t>
    </r>
    <r>
      <rPr>
        <sz val="12"/>
        <rFont val="Arial"/>
        <family val="2"/>
        <charset val="204"/>
      </rPr>
      <t xml:space="preserve"> понимаются все затраты на приобретение и сбыт товаров, включая дополнительные расходы по доработке, фасовке, транспортировке и хранению товаров, а также включая коммерческие и управленческие расходы.</t>
    </r>
  </si>
  <si>
    <r>
      <t xml:space="preserve">5.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</si>
  <si>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6. В пункте 8 под </t>
    </r>
    <r>
      <rPr>
        <b/>
        <sz val="12"/>
        <rFont val="Arial"/>
        <family val="2"/>
        <charset val="204"/>
      </rPr>
      <t>изменением спроса на товары предприятия</t>
    </r>
    <r>
      <rPr>
        <sz val="12"/>
        <rFont val="Arial"/>
        <family val="2"/>
        <charset val="204"/>
      </rPr>
      <t xml:space="preserve"> понимается изменение объема заключенных или планируемых к заключению договоров как на внутреннем (в РФ), так и на внешнем рынке (за пределами РФ) или оценочное суждение.</t>
    </r>
  </si>
  <si>
    <r>
      <t xml:space="preserve">7.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</si>
  <si>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8. В пункте 12 ответ на вопрос (первая часть) предполагает </t>
    </r>
    <r>
      <rPr>
        <b/>
        <sz val="12"/>
        <rFont val="Arial"/>
        <family val="2"/>
        <charset val="204"/>
      </rPr>
      <t xml:space="preserve">оценочное суждение об изменении отпускных цен </t>
    </r>
    <r>
      <rPr>
        <sz val="12"/>
        <rFont val="Arial"/>
        <family val="2"/>
        <charset val="204"/>
      </rPr>
      <t>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</si>
  <si>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10.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товары, объема товарооборота и отпускных цен). </t>
    </r>
  </si>
  <si>
    <t xml:space="preserve">9. В пункте 13 варианты ответа предполагают множественный выбор. Если на оценку ожидаемого изменения отпускных цен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</si>
  <si>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</si>
  <si>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t>Ожидания на ближайшие 3 месяца</t>
  </si>
  <si>
    <t xml:space="preserve">    отпускные цены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</si>
  <si>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</si>
  <si>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</si>
  <si>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</si>
  <si>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</si>
  <si>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</si>
  <si>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</si>
  <si>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</si>
  <si>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</si>
  <si>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</si>
  <si>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</si>
  <si>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 xml:space="preserve">МОБИЛЬНЫЙ БЛОК  </t>
  </si>
  <si>
    <t>11.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</si>
  <si>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12.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</si>
  <si>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13.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</si>
  <si>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14.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</si>
  <si>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15. В пункте IV возможен множественный выбор. Проставьте знак V в тех ячейках, которые соответствуют Вашим ответам. 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</si>
  <si>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</si>
  <si>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t>03SVC_omp_eu@cbr.ru</t>
  </si>
  <si>
    <t>месяц</t>
  </si>
  <si>
    <t xml:space="preserve">Просим Вас ответить на вопросы анкеты до 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</si>
</sst>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color theme="0" tint="-0.34998626667073579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sz val="8"/>
      <color theme="0"/>
      <name val="Arial Cyr"/>
      <charset val="204"/>
    </font>
    <font>
      <b/>
      <sz val="10"/>
      <name val="Arial Cyr"/>
      <charset val="204"/>
    </font>
    <font>
      <sz val="8"/>
      <color theme="0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9" fillId="0" borderId="0" xfId="0" applyFont="1" applyFill="1" applyBorder="1"/>
    <xf numFmtId="0" fontId="11" fillId="0" borderId="0" xfId="1" applyFont="1" applyFill="1" applyBorder="1" applyAlignment="1">
      <alignment vertical="center"/>
    </xf>
    <xf numFmtId="0" fontId="13" fillId="0" borderId="0" xfId="0" applyFont="1" applyBorder="1"/>
    <xf numFmtId="0" fontId="7" fillId="0" borderId="1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7" fillId="0" borderId="1" xfId="0" applyFont="1" applyFill="1" applyBorder="1"/>
    <xf numFmtId="0" fontId="18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4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>
      <alignment textRotation="90"/>
    </xf>
    <xf numFmtId="0" fontId="7" fillId="0" borderId="0" xfId="0" applyFont="1" applyFill="1"/>
    <xf numFmtId="49" fontId="20" fillId="0" borderId="0" xfId="0" applyNumberFormat="1" applyFont="1" applyFill="1" applyBorder="1" applyAlignment="1"/>
    <xf numFmtId="0" fontId="20" fillId="0" borderId="0" xfId="0" applyFont="1" applyFill="1" applyBorder="1"/>
    <xf numFmtId="0" fontId="18" fillId="0" borderId="0" xfId="0" applyFont="1" applyFill="1" applyBorder="1" applyAlignment="1"/>
    <xf numFmtId="0" fontId="17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/>
    </xf>
    <xf numFmtId="0" fontId="7" fillId="0" borderId="6" xfId="0" applyFont="1" applyFill="1" applyBorder="1"/>
    <xf numFmtId="0" fontId="7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 applyProtection="1"/>
    <xf numFmtId="0" fontId="9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22" fillId="0" borderId="0" xfId="0" applyFont="1" applyFill="1" applyBorder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 applyProtection="1"/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24" fillId="0" borderId="0" xfId="0" applyNumberFormat="1" applyFont="1" applyFill="1" applyAlignment="1">
      <alignment horizontal="left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0" fillId="0" borderId="7" xfId="0" applyBorder="1"/>
    <xf numFmtId="0" fontId="29" fillId="0" borderId="8" xfId="0" applyFont="1" applyBorder="1"/>
    <xf numFmtId="0" fontId="27" fillId="0" borderId="8" xfId="0" applyFont="1" applyBorder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18" fillId="0" borderId="2" xfId="0" applyFont="1" applyFill="1" applyBorder="1"/>
    <xf numFmtId="0" fontId="8" fillId="0" borderId="0" xfId="0" applyFont="1"/>
    <xf numFmtId="0" fontId="18" fillId="0" borderId="2" xfId="0" applyFont="1" applyBorder="1"/>
    <xf numFmtId="0" fontId="18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0" fontId="27" fillId="0" borderId="0" xfId="0" applyFont="1" applyBorder="1"/>
    <xf numFmtId="0" fontId="26" fillId="3" borderId="0" xfId="0" applyFont="1" applyFill="1" applyBorder="1"/>
    <xf numFmtId="0" fontId="28" fillId="3" borderId="0" xfId="0" applyFont="1" applyFill="1" applyBorder="1"/>
    <xf numFmtId="0" fontId="30" fillId="3" borderId="0" xfId="0" applyFont="1" applyFill="1" applyBorder="1" applyAlignment="1"/>
    <xf numFmtId="0" fontId="32" fillId="3" borderId="0" xfId="0" applyFont="1" applyFill="1" applyBorder="1"/>
    <xf numFmtId="0" fontId="33" fillId="3" borderId="0" xfId="0" applyFont="1" applyFill="1" applyBorder="1" applyAlignment="1"/>
    <xf numFmtId="0" fontId="28" fillId="3" borderId="0" xfId="0" applyFont="1" applyFill="1" applyBorder="1" applyAlignment="1" applyProtection="1"/>
    <xf numFmtId="0" fontId="28" fillId="3" borderId="0" xfId="0" applyFont="1" applyFill="1" applyBorder="1" applyAlignment="1"/>
    <xf numFmtId="0" fontId="28" fillId="3" borderId="0" xfId="0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  <protection locked="0"/>
    </xf>
    <xf numFmtId="164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164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15" fillId="0" borderId="0" xfId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center" wrapText="1"/>
    </xf>
    <xf numFmtId="0" fontId="0" fillId="0" borderId="0" xfId="0" applyAlignment="1"/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4" xfId="0" applyNumberFormat="1" applyFont="1" applyFill="1" applyBorder="1" applyAlignment="1" applyProtection="1">
      <alignment horizontal="center"/>
      <protection locked="0"/>
    </xf>
    <xf numFmtId="164" fontId="18" fillId="0" borderId="3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5" fillId="0" borderId="0" xfId="0" applyFont="1" applyFill="1" applyAlignment="1">
      <alignment horizontal="left" vertical="center" wrapText="1"/>
    </xf>
    <xf numFmtId="164" fontId="34" fillId="3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4" xfId="1"/>
  </cellStyles>
  <dxfs count="2">
    <dxf>
      <font>
        <color theme="0" tint="-0.34998626667073579"/>
      </font>
      <fill>
        <patternFill patternType="none">
          <bgColor auto="1"/>
        </patternFill>
      </fill>
    </dxf>
    <dxf>
      <fill>
        <patternFill patternType="gray125">
          <fgColor theme="0" tint="-0.34998626667073579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mitrienkotn@spzgroup.ru" TargetMode="External"/><Relationship Id="rId3" Type="http://schemas.openxmlformats.org/officeDocument/2006/relationships/hyperlink" Target="mailto:samohvalova@samaracable.ru" TargetMode="External"/><Relationship Id="rId7" Type="http://schemas.openxmlformats.org/officeDocument/2006/relationships/hyperlink" Target="mailto:samohvalova@samaracable.ru" TargetMode="External"/><Relationship Id="rId2" Type="http://schemas.openxmlformats.org/officeDocument/2006/relationships/hyperlink" Target="mailto:dmitrienkotn@spzgroup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4" Type="http://schemas.openxmlformats.org/officeDocument/2006/relationships/hyperlink" Target="mailto:dmitrienkotn@spzgroup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80"/>
  <sheetViews>
    <sheetView topLeftCell="A37" workbookViewId="0">
      <selection activeCell="B58" sqref="B58:B59"/>
    </sheetView>
  </sheetViews>
  <sheetFormatPr defaultRowHeight="12.75"/>
  <cols>
    <col min="1" max="1" width="52.5703125" customWidth="1"/>
  </cols>
  <sheetData>
    <row r="1" spans="1:13">
      <c r="B1" s="85"/>
      <c r="M1" t="s">
        <v>136</v>
      </c>
    </row>
    <row r="2" spans="1:13">
      <c r="A2" s="63" t="s">
        <v>100</v>
      </c>
      <c r="B2" s="86" t="str">
        <f>IF(OR(qkAnsw1&lt;&gt;"",qkAnsw2&lt;&gt;"",qkAnsw3&lt;&gt;"",qkAnsw4&lt;&gt;""),"","V")</f>
        <v>V</v>
      </c>
    </row>
    <row r="4" spans="1:13">
      <c r="B4" s="85"/>
    </row>
    <row r="5" spans="1:13">
      <c r="A5" s="49" t="s">
        <v>89</v>
      </c>
      <c r="B5" s="87" t="str">
        <f>IF(q1Answ1 &amp; q1Answ2 &amp; q1Answ3 &amp; q1Answ4&lt;&gt;"","","V")</f>
        <v>V</v>
      </c>
    </row>
    <row r="7" spans="1:13">
      <c r="B7" s="85"/>
    </row>
    <row r="8" spans="1:13">
      <c r="A8" s="49" t="s">
        <v>79</v>
      </c>
      <c r="B8" s="87" t="str">
        <f>IF(q2Answ1 &amp; q2Answ2 &amp; q2Answ3 &lt;&gt;"","","V")</f>
        <v>V</v>
      </c>
    </row>
    <row r="10" spans="1:13">
      <c r="B10" s="85"/>
    </row>
    <row r="11" spans="1:13">
      <c r="A11" s="49" t="s">
        <v>112</v>
      </c>
      <c r="B11" s="87" t="str">
        <f>IF(q3Answ1 &amp; q3Answ2 &amp; q3Answ3 &amp; q3Answ4&lt;&gt;"","","V")</f>
        <v>V</v>
      </c>
    </row>
    <row r="13" spans="1:13">
      <c r="B13" s="85"/>
    </row>
    <row r="14" spans="1:13">
      <c r="A14" s="49" t="s">
        <v>113</v>
      </c>
      <c r="B14" s="87" t="str">
        <f>IF(q4Answ1 &amp; q4Answ2 &amp; q4Answ3 &amp; q4Answ4&lt;&gt;"","","V")</f>
        <v>V</v>
      </c>
    </row>
    <row r="16" spans="1:13">
      <c r="B16" s="85"/>
    </row>
    <row r="17" spans="1:2">
      <c r="A17" s="38" t="s">
        <v>114</v>
      </c>
      <c r="B17" s="87" t="str">
        <f>IF(q5Answ1 &amp; q5Answ2 &amp; q5Answ3 &lt;&gt;"","","V")</f>
        <v>V</v>
      </c>
    </row>
    <row r="19" spans="1:2">
      <c r="B19" s="85"/>
    </row>
    <row r="20" spans="1:2">
      <c r="A20" s="38" t="s">
        <v>115</v>
      </c>
      <c r="B20" s="87" t="str">
        <f>IF(q6Answ1 &amp; q6Answ2 &amp; q6Answ3 &lt;&gt;"","","V")</f>
        <v>V</v>
      </c>
    </row>
    <row r="23" spans="1:2">
      <c r="B23" s="85"/>
    </row>
    <row r="24" spans="1:2">
      <c r="A24" s="38" t="s">
        <v>81</v>
      </c>
      <c r="B24" s="87" t="str">
        <f>IF(q7Answ1 &amp; q7Answ2 &amp; q7Answ3 &amp; q7Answ4&lt;&gt;"","","V")</f>
        <v>V</v>
      </c>
    </row>
    <row r="26" spans="1:2">
      <c r="B26" s="85"/>
    </row>
    <row r="27" spans="1:2">
      <c r="A27" s="38" t="s">
        <v>116</v>
      </c>
      <c r="B27" s="87" t="str">
        <f>IF(q8Answ1 &amp; q8Answ2 &amp; q8Answ3 &lt;&gt;"","","V")</f>
        <v>V</v>
      </c>
    </row>
    <row r="29" spans="1:2">
      <c r="B29" s="85"/>
    </row>
    <row r="30" spans="1:2">
      <c r="A30" s="38" t="s">
        <v>57</v>
      </c>
      <c r="B30" s="87" t="str">
        <f>IF(q9Answ1 &amp; q9Answ2 &amp; q9Answ3 &amp; q9Answ4&lt;&gt;"","","V")</f>
        <v>V</v>
      </c>
    </row>
    <row r="32" spans="1:2">
      <c r="B32" s="85"/>
    </row>
    <row r="33" spans="1:2">
      <c r="A33" s="38" t="s">
        <v>45</v>
      </c>
      <c r="B33" s="87" t="str">
        <f>IF(q10Answ1 &amp; q10Answ2 &amp; q10Answ3 &lt;&gt;"","","V")</f>
        <v>V</v>
      </c>
    </row>
    <row r="36" spans="1:2">
      <c r="A36" s="38" t="s">
        <v>117</v>
      </c>
    </row>
    <row r="37" spans="1:2">
      <c r="B37" s="85"/>
    </row>
    <row r="38" spans="1:2">
      <c r="A38" t="s">
        <v>118</v>
      </c>
      <c r="B38" s="87" t="str">
        <f>IF(q11Answ1 &amp; q11Answ2 &amp; q11Answ3 &lt;&gt;"","","V")</f>
        <v>V</v>
      </c>
    </row>
    <row r="40" spans="1:2">
      <c r="B40" s="85"/>
    </row>
    <row r="41" spans="1:2">
      <c r="A41" t="s">
        <v>119</v>
      </c>
      <c r="B41" s="87" t="str">
        <f>IF(q11_1Answ1 &amp; q11_1Answ2 &amp; q11_1Answ3 &lt;&gt;"","","V")</f>
        <v>V</v>
      </c>
    </row>
    <row r="44" spans="1:2">
      <c r="B44" s="85"/>
    </row>
    <row r="45" spans="1:2">
      <c r="A45" s="38" t="s">
        <v>120</v>
      </c>
      <c r="B45" s="87" t="str">
        <f>IF(q12Answ1 &amp; q12Answ2 &amp; q12Answ3 &lt;&gt;"","","V")</f>
        <v>V</v>
      </c>
    </row>
    <row r="47" spans="1:2">
      <c r="B47" s="85"/>
    </row>
    <row r="48" spans="1:2">
      <c r="A48" t="s">
        <v>76</v>
      </c>
      <c r="B48" s="87" t="str">
        <f>IF( OR(q12Answ1 &amp; q12Answ3="",                           q12_1Answ1 &amp;q12_1Answ2 &amp; q12_1Answ3 &amp; q12_1Answ4 &amp; q12_1Answ5 &amp; q12_1Answ6 &amp; q12_1Answ7 &amp; q12_1Answ8 &amp; q12_1Answ9 &amp; q12_1Answ10 &amp; q12_1Answ11  &lt;&gt;""                  ),"","V")</f>
        <v/>
      </c>
    </row>
    <row r="50" spans="1:2">
      <c r="B50" s="85"/>
    </row>
    <row r="51" spans="1:2">
      <c r="A51" s="38" t="s">
        <v>121</v>
      </c>
      <c r="B51" s="87" t="str">
        <f>IF(q12Answ1 &amp; q12Answ3="","","V")</f>
        <v/>
      </c>
    </row>
    <row r="53" spans="1:2">
      <c r="B53" s="85"/>
    </row>
    <row r="54" spans="1:2">
      <c r="A54" s="38" t="s">
        <v>133</v>
      </c>
      <c r="B54" s="87" t="str">
        <f>IF(q14Answ1 &amp; q14Answ2 &amp; q14Answ3 &amp; q14Answ4&lt;&gt;"","","V")</f>
        <v>V</v>
      </c>
    </row>
    <row r="56" spans="1:2">
      <c r="A56" s="38" t="s">
        <v>153</v>
      </c>
    </row>
    <row r="58" spans="1:2">
      <c r="A58" s="38" t="str">
        <f ca="1">"на IV квартал " &amp; YEAR(TODAY())</f>
        <v>на IV квартал 2024</v>
      </c>
      <c r="B58" s="85"/>
    </row>
    <row r="59" spans="1:2">
      <c r="A59" s="107"/>
      <c r="B59" s="87" t="str">
        <f>IF(q15Answ1 &amp; q15Answ2 &amp; q15Answ3 &amp; q15Answ4 &amp; q15Answ5 &amp; q15Answ6 &amp; q15Answ7 &amp; q15Answ8  &amp; q15Answ9 &lt;&gt;"","","V")</f>
        <v>V</v>
      </c>
    </row>
    <row r="60" spans="1:2">
      <c r="A60" s="107"/>
      <c r="B60" s="108"/>
    </row>
    <row r="61" spans="1:2">
      <c r="A61" s="38" t="str">
        <f ca="1">"на IV квартал " &amp; (YEAR(TODAY())+1)</f>
        <v>на IV квартал 2025</v>
      </c>
      <c r="B61" s="85"/>
    </row>
    <row r="62" spans="1:2">
      <c r="B62" s="87" t="str">
        <f>IF(q15_1Answ1 &amp; q15_1Answ2 &amp; q15_1Answ3 &amp; q15_1Answ4 &amp; q15_1Answ5 &amp; q15_1Answ6 &amp; q15_1Answ7 &amp; q15_1Answ8  &amp; q15_1Answ9 &lt;&gt;"","","V")</f>
        <v>V</v>
      </c>
    </row>
    <row r="65" spans="1:2">
      <c r="A65" s="21" t="s">
        <v>24</v>
      </c>
      <c r="B65" s="85"/>
    </row>
    <row r="66" spans="1:2">
      <c r="B66" s="87" t="str">
        <f>IF(m2Answ1 &amp; m2Answ2 &amp; m2Answ3 &amp; m2Answ4 &lt;&gt;"","","V")</f>
        <v>V</v>
      </c>
    </row>
    <row r="68" spans="1:2">
      <c r="A68" s="38" t="s">
        <v>10</v>
      </c>
      <c r="B68" s="85"/>
    </row>
    <row r="69" spans="1:2">
      <c r="B69" s="87" t="str">
        <f>IF(m3Answ1 &amp; m3Answ2 &amp; m3Answ3  &lt;&gt;"","","V")</f>
        <v>V</v>
      </c>
    </row>
    <row r="72" spans="1:2">
      <c r="A72" s="44" t="s">
        <v>29</v>
      </c>
      <c r="B72" s="85"/>
    </row>
    <row r="73" spans="1:2">
      <c r="B73" s="87" t="s">
        <v>122</v>
      </c>
    </row>
    <row r="75" spans="1:2">
      <c r="A75" s="21" t="s">
        <v>123</v>
      </c>
      <c r="B75" s="85"/>
    </row>
    <row r="76" spans="1:2">
      <c r="A76" t="s">
        <v>124</v>
      </c>
      <c r="B76" s="87" t="str">
        <f>IF(m5Answ1 &amp; m5Answ2 &amp; m5Answ3 &amp; m5Answ4 &lt;&gt;"","","V")</f>
        <v>V</v>
      </c>
    </row>
    <row r="79" spans="1:2">
      <c r="A79" s="21" t="s">
        <v>125</v>
      </c>
      <c r="B79" s="85"/>
    </row>
    <row r="80" spans="1:2">
      <c r="A80" s="21" t="s">
        <v>104</v>
      </c>
      <c r="B80" s="87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CA101"/>
  <sheetViews>
    <sheetView showGridLines="0" tabSelected="1" view="pageBreakPreview" topLeftCell="B1" zoomScale="75" zoomScaleSheetLayoutView="75" workbookViewId="0">
      <selection activeCell="BJ43" sqref="BJ43"/>
    </sheetView>
  </sheetViews>
  <sheetFormatPr defaultColWidth="2" defaultRowHeight="10.15" customHeight="1"/>
  <cols>
    <col min="1" max="1" width="2.5703125" style="1" hidden="1" customWidth="1"/>
    <col min="2" max="8" width="2.5703125" style="1" customWidth="1"/>
    <col min="9" max="9" width="3" style="1" customWidth="1"/>
    <col min="10" max="10" width="2.7109375" style="1" customWidth="1"/>
    <col min="11" max="15" width="2.5703125" style="1" customWidth="1"/>
    <col min="16" max="16" width="2.85546875" style="1" customWidth="1"/>
    <col min="17" max="66" width="2.5703125" style="1" customWidth="1"/>
    <col min="67" max="67" width="2.5703125" style="3" customWidth="1"/>
    <col min="68" max="71" width="2.5703125" style="1" customWidth="1"/>
    <col min="72" max="73" width="2.5703125" style="2" customWidth="1"/>
    <col min="74" max="74" width="2.5703125" style="1" customWidth="1"/>
    <col min="75" max="16384" width="2" style="1"/>
  </cols>
  <sheetData>
    <row r="1" spans="1:76" ht="12.75" customHeight="1">
      <c r="B1" s="63" t="s">
        <v>100</v>
      </c>
      <c r="C1" s="49"/>
      <c r="D1" s="49"/>
      <c r="E1" s="49"/>
      <c r="F1" s="49"/>
      <c r="G1" s="49"/>
      <c r="H1" s="49"/>
      <c r="I1" s="49"/>
      <c r="J1" s="49"/>
      <c r="K1" s="41"/>
      <c r="L1" s="49"/>
      <c r="M1" s="41"/>
      <c r="N1" s="41"/>
      <c r="O1" s="41"/>
      <c r="P1" s="83"/>
      <c r="Q1" s="83"/>
      <c r="R1" s="83"/>
      <c r="S1" s="83"/>
      <c r="T1" s="83"/>
      <c r="U1" s="83"/>
      <c r="V1" s="83"/>
      <c r="W1" s="83"/>
      <c r="X1" s="83" t="s">
        <v>99</v>
      </c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BC1" s="133" t="s">
        <v>172</v>
      </c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</row>
    <row r="2" spans="1:76" ht="3.75" customHeight="1">
      <c r="A2" s="63"/>
      <c r="B2" s="41"/>
      <c r="C2" s="49"/>
      <c r="D2" s="49"/>
      <c r="E2" s="49"/>
      <c r="F2" s="49"/>
      <c r="G2" s="49"/>
      <c r="H2" s="49"/>
      <c r="I2" s="49"/>
      <c r="J2" s="49"/>
      <c r="K2" s="41"/>
      <c r="L2" s="49"/>
      <c r="M2" s="41"/>
      <c r="N2" s="41"/>
      <c r="O2" s="41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</row>
    <row r="3" spans="1:76" s="41" customFormat="1" ht="12.75" customHeight="1">
      <c r="A3" s="63"/>
      <c r="C3" s="129" t="s">
        <v>98</v>
      </c>
      <c r="D3" s="130"/>
      <c r="E3" s="131"/>
      <c r="F3" s="129" t="s">
        <v>97</v>
      </c>
      <c r="G3" s="130"/>
      <c r="H3" s="131"/>
      <c r="I3" s="129" t="s">
        <v>96</v>
      </c>
      <c r="J3" s="130"/>
      <c r="K3" s="131"/>
      <c r="L3" s="129" t="s">
        <v>95</v>
      </c>
      <c r="M3" s="130"/>
      <c r="N3" s="131"/>
      <c r="P3" s="44"/>
      <c r="Q3" s="44"/>
      <c r="R3" s="44"/>
      <c r="S3" s="44"/>
      <c r="T3" s="44"/>
      <c r="U3" s="44"/>
      <c r="V3" s="44"/>
      <c r="W3" s="44"/>
      <c r="X3" s="44"/>
      <c r="Z3" s="44"/>
      <c r="AC3" s="63" t="s">
        <v>94</v>
      </c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</row>
    <row r="4" spans="1:76" s="41" customFormat="1" ht="12.75" customHeight="1">
      <c r="A4" s="76"/>
      <c r="B4" s="76"/>
      <c r="C4" s="135"/>
      <c r="D4" s="136"/>
      <c r="E4" s="137"/>
      <c r="F4" s="135"/>
      <c r="G4" s="136"/>
      <c r="H4" s="137"/>
      <c r="I4" s="135"/>
      <c r="J4" s="136"/>
      <c r="K4" s="137"/>
      <c r="L4" s="135"/>
      <c r="M4" s="136"/>
      <c r="N4" s="137"/>
      <c r="O4" s="72"/>
      <c r="P4" s="49"/>
      <c r="Q4" s="49"/>
      <c r="R4" s="49"/>
      <c r="S4" s="49"/>
      <c r="T4" s="49"/>
      <c r="U4" s="49"/>
      <c r="V4" s="63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38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33"/>
      <c r="BP4" s="80"/>
      <c r="BQ4" s="79"/>
      <c r="BR4" s="79"/>
      <c r="BS4" s="49"/>
      <c r="BT4" s="49"/>
      <c r="BU4" s="78"/>
      <c r="BV4" s="82"/>
    </row>
    <row r="5" spans="1:76" s="41" customFormat="1" ht="12.75" customHeight="1">
      <c r="B5" s="1"/>
      <c r="C5" s="3"/>
      <c r="D5" s="3"/>
      <c r="E5" s="44"/>
      <c r="F5" s="44"/>
      <c r="G5" s="44"/>
      <c r="H5" s="3"/>
      <c r="I5" s="3"/>
      <c r="J5" s="3"/>
      <c r="K5" s="3"/>
      <c r="L5" s="3"/>
      <c r="M5" s="76"/>
      <c r="N5" s="76"/>
      <c r="O5" s="3"/>
      <c r="Q5" s="21"/>
      <c r="R5" s="38"/>
      <c r="T5" s="49"/>
      <c r="U5" s="49"/>
      <c r="V5" s="63"/>
      <c r="W5" s="49"/>
      <c r="X5" s="49"/>
      <c r="Y5" s="49"/>
      <c r="Z5" s="49"/>
      <c r="AB5" s="49"/>
      <c r="AC5" s="83" t="s">
        <v>93</v>
      </c>
      <c r="AD5" s="49"/>
      <c r="AE5" s="49"/>
      <c r="AF5" s="49"/>
      <c r="AG5" s="49"/>
      <c r="AH5" s="49"/>
      <c r="AI5" s="49"/>
      <c r="AJ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38"/>
      <c r="AX5" s="72" t="s">
        <v>92</v>
      </c>
      <c r="AY5" s="72"/>
      <c r="AZ5" s="72"/>
      <c r="BA5" s="72"/>
      <c r="BB5" s="72"/>
      <c r="BC5" s="72"/>
      <c r="BD5" s="72"/>
      <c r="BE5" s="123"/>
      <c r="BF5" s="124"/>
      <c r="BG5" s="124"/>
      <c r="BH5" s="124"/>
      <c r="BI5" s="124"/>
      <c r="BJ5" s="124"/>
      <c r="BK5" s="124"/>
      <c r="BL5" s="125"/>
      <c r="BM5" s="75"/>
      <c r="BN5" s="75"/>
      <c r="BO5" s="75"/>
      <c r="BP5" s="80"/>
      <c r="BQ5" s="79"/>
      <c r="BR5" s="79"/>
      <c r="BS5" s="49"/>
      <c r="BT5" s="49"/>
      <c r="BU5" s="78"/>
      <c r="BV5" s="82"/>
    </row>
    <row r="6" spans="1:76" s="41" customFormat="1" ht="12.75" customHeight="1">
      <c r="A6" s="44"/>
      <c r="B6" s="74" t="s">
        <v>90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44"/>
      <c r="R6" s="44"/>
      <c r="S6" s="72"/>
      <c r="T6" s="72"/>
      <c r="U6" s="72"/>
      <c r="V6" s="38"/>
      <c r="W6" s="75"/>
      <c r="X6" s="72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38"/>
      <c r="BM6" s="75"/>
      <c r="BN6" s="75"/>
      <c r="BO6" s="75"/>
      <c r="BP6" s="80"/>
      <c r="BQ6" s="79"/>
      <c r="BR6" s="79"/>
      <c r="BS6" s="49"/>
      <c r="BT6" s="49"/>
      <c r="BU6" s="78"/>
      <c r="BV6" s="82"/>
    </row>
    <row r="7" spans="1:76" s="76" customFormat="1" ht="12.75" customHeight="1">
      <c r="A7" s="6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  <c r="S7" s="3"/>
      <c r="T7" s="73"/>
      <c r="U7" s="3"/>
      <c r="V7" s="73"/>
      <c r="W7" s="3"/>
      <c r="X7" s="3"/>
      <c r="Y7" s="72"/>
      <c r="Z7" s="63"/>
      <c r="AA7" s="63"/>
      <c r="AC7" s="63"/>
      <c r="AD7" s="63"/>
      <c r="AE7" s="81" t="s">
        <v>171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72" t="s">
        <v>91</v>
      </c>
      <c r="AY7" s="72"/>
      <c r="AZ7" s="72"/>
      <c r="BA7" s="72"/>
      <c r="BB7" s="72"/>
      <c r="BC7" s="72"/>
      <c r="BD7" s="72"/>
      <c r="BE7" s="123"/>
      <c r="BF7" s="124"/>
      <c r="BG7" s="124"/>
      <c r="BH7" s="124"/>
      <c r="BI7" s="124"/>
      <c r="BJ7" s="124"/>
      <c r="BK7" s="124"/>
      <c r="BL7" s="125"/>
      <c r="BM7" s="75"/>
      <c r="BN7" s="75"/>
      <c r="BO7" s="75"/>
      <c r="BP7" s="80"/>
      <c r="BQ7" s="79"/>
      <c r="BR7" s="79"/>
      <c r="BS7" s="49"/>
      <c r="BT7" s="49"/>
      <c r="BU7" s="78"/>
      <c r="BV7" s="77"/>
    </row>
    <row r="8" spans="1:76" ht="5.25" customHeight="1">
      <c r="P8" s="3"/>
      <c r="Q8" s="3"/>
      <c r="R8" s="3"/>
      <c r="S8" s="3"/>
      <c r="T8" s="72"/>
      <c r="U8" s="72"/>
      <c r="V8" s="38"/>
      <c r="W8" s="75"/>
      <c r="X8" s="72"/>
      <c r="Y8" s="41"/>
      <c r="Z8" s="38"/>
      <c r="AA8" s="38"/>
      <c r="AB8" s="49"/>
      <c r="AC8" s="49"/>
      <c r="AD8" s="49"/>
      <c r="AE8" s="49"/>
      <c r="AF8" s="38"/>
      <c r="AG8" s="38"/>
      <c r="AH8" s="49"/>
      <c r="AI8" s="49"/>
      <c r="AJ8" s="49"/>
      <c r="AK8" s="49"/>
      <c r="AL8" s="49"/>
      <c r="AM8" s="49"/>
      <c r="AX8" s="72"/>
      <c r="AY8" s="72"/>
      <c r="AZ8" s="72"/>
      <c r="BA8" s="72"/>
      <c r="BB8" s="72"/>
      <c r="BC8" s="72"/>
      <c r="BD8" s="72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3"/>
      <c r="BQ8" s="3"/>
      <c r="BS8" s="7"/>
      <c r="BT8" s="7"/>
      <c r="BU8" s="6"/>
      <c r="BV8" s="4"/>
    </row>
    <row r="9" spans="1:76" ht="12.75" customHeight="1">
      <c r="A9" s="139" t="s">
        <v>150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Y9" s="49"/>
      <c r="AZ9" s="38"/>
      <c r="BA9" s="49"/>
      <c r="BB9" s="49"/>
      <c r="BC9" s="49"/>
      <c r="BD9" s="49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3"/>
      <c r="BS9" s="7"/>
      <c r="BT9" s="7"/>
      <c r="BU9" s="6"/>
      <c r="BV9" s="5"/>
    </row>
    <row r="10" spans="1:76" s="10" customFormat="1" ht="12.75" customHeight="1">
      <c r="B10" s="69"/>
      <c r="D10" s="71"/>
      <c r="E10" s="71"/>
      <c r="F10" s="71"/>
      <c r="G10" s="11"/>
      <c r="H10" s="70"/>
      <c r="I10" s="70"/>
      <c r="J10" s="69"/>
      <c r="K10" s="69"/>
      <c r="L10" s="69"/>
      <c r="N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7"/>
      <c r="AR10" s="69"/>
      <c r="AS10" s="69"/>
      <c r="AT10" s="67"/>
      <c r="AY10" s="38" t="s">
        <v>77</v>
      </c>
      <c r="AZ10" s="3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61"/>
      <c r="BP10" s="61"/>
      <c r="BQ10" s="1"/>
      <c r="BR10" s="60"/>
      <c r="BS10" s="132" t="s">
        <v>76</v>
      </c>
      <c r="BT10" s="132"/>
      <c r="BU10" s="132"/>
      <c r="BV10" s="132"/>
      <c r="BW10" s="132"/>
    </row>
    <row r="11" spans="1:76" ht="12.75" customHeight="1">
      <c r="A11" s="41"/>
      <c r="B11" s="41"/>
      <c r="C11" s="49" t="s">
        <v>89</v>
      </c>
      <c r="D11" s="64"/>
      <c r="E11" s="63"/>
      <c r="F11" s="63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  <c r="S11" s="62"/>
      <c r="T11" s="41"/>
      <c r="U11" s="41"/>
      <c r="V11" s="41"/>
      <c r="X11" s="25"/>
      <c r="Y11" s="41"/>
      <c r="Z11" s="38" t="s">
        <v>81</v>
      </c>
      <c r="AA11" s="41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1"/>
      <c r="AM11" s="41"/>
      <c r="AN11" s="41"/>
      <c r="AO11" s="41"/>
      <c r="AP11" s="41"/>
      <c r="AQ11" s="41"/>
      <c r="AR11" s="41"/>
      <c r="AS11" s="41"/>
      <c r="AW11" s="25"/>
      <c r="AX11" s="48"/>
      <c r="AY11" s="59" t="s">
        <v>152</v>
      </c>
      <c r="AZ11" s="3"/>
      <c r="BO11" s="56"/>
      <c r="BQ11" s="55" t="s">
        <v>73</v>
      </c>
      <c r="BR11" s="52"/>
      <c r="BS11" s="50"/>
      <c r="BT11" s="13"/>
      <c r="BU11" s="12"/>
      <c r="BV11" s="29"/>
    </row>
    <row r="12" spans="1:76" ht="12.75" customHeight="1">
      <c r="A12" s="41"/>
      <c r="B12" s="41"/>
      <c r="C12" s="53" t="s">
        <v>86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X12" s="25"/>
      <c r="Y12" s="41"/>
      <c r="Z12" s="59" t="s">
        <v>80</v>
      </c>
      <c r="AA12" s="2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W12" s="25"/>
      <c r="AX12" s="48"/>
      <c r="BO12" s="57"/>
      <c r="BQ12" s="55" t="s">
        <v>110</v>
      </c>
      <c r="BR12" s="52"/>
      <c r="BS12" s="50"/>
      <c r="BT12" s="13"/>
      <c r="BU12" s="13"/>
      <c r="BV12" s="29"/>
      <c r="BX12" s="66"/>
    </row>
    <row r="13" spans="1:76" ht="12.75" customHeight="1">
      <c r="A13" s="41"/>
      <c r="B13" s="41"/>
      <c r="C13" s="41"/>
      <c r="D13" s="41"/>
      <c r="E13" s="41"/>
      <c r="F13" s="50" t="s">
        <v>83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29"/>
      <c r="R13" s="32"/>
      <c r="S13" s="32"/>
      <c r="T13" s="41"/>
      <c r="U13" s="41"/>
      <c r="V13" s="41"/>
      <c r="X13" s="25"/>
      <c r="Y13" s="41"/>
      <c r="Z13" s="21" t="s">
        <v>78</v>
      </c>
      <c r="AA13" s="41"/>
      <c r="AB13" s="41"/>
      <c r="AC13" s="50" t="s">
        <v>39</v>
      </c>
      <c r="AD13" s="49"/>
      <c r="AE13" s="49"/>
      <c r="AF13" s="49"/>
      <c r="AG13" s="49"/>
      <c r="AH13" s="49"/>
      <c r="AI13" s="49"/>
      <c r="AJ13" s="49"/>
      <c r="AK13" s="49"/>
      <c r="AL13" s="41"/>
      <c r="AM13" s="41"/>
      <c r="AN13" s="29"/>
      <c r="AO13" s="32"/>
      <c r="AP13" s="32"/>
      <c r="AQ13" s="41"/>
      <c r="AR13" s="41"/>
      <c r="AS13" s="41"/>
      <c r="AW13" s="25"/>
      <c r="AX13" s="48"/>
      <c r="AY13" s="3"/>
      <c r="AZ13" s="3"/>
      <c r="BA13" s="50" t="s">
        <v>71</v>
      </c>
      <c r="BK13" s="29"/>
      <c r="BL13" s="13"/>
      <c r="BM13" s="13"/>
      <c r="BO13" s="56"/>
      <c r="BQ13" s="55" t="s">
        <v>68</v>
      </c>
      <c r="BR13" s="52"/>
      <c r="BS13" s="50"/>
      <c r="BT13" s="19"/>
      <c r="BU13" s="19"/>
      <c r="BV13" s="92"/>
      <c r="BW13" s="66"/>
      <c r="BX13" s="66"/>
    </row>
    <row r="14" spans="1:76" ht="12.75" customHeight="1">
      <c r="A14" s="41"/>
      <c r="B14" s="41"/>
      <c r="C14" s="41"/>
      <c r="D14" s="41"/>
      <c r="E14" s="41"/>
      <c r="F14" s="50" t="s">
        <v>17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32"/>
      <c r="R14" s="29"/>
      <c r="S14" s="32"/>
      <c r="T14" s="41"/>
      <c r="U14" s="41"/>
      <c r="V14" s="41"/>
      <c r="X14" s="25"/>
      <c r="Y14" s="41"/>
      <c r="Z14" s="21"/>
      <c r="AA14" s="49"/>
      <c r="AB14" s="41"/>
      <c r="AC14" s="50" t="s">
        <v>36</v>
      </c>
      <c r="AD14" s="49"/>
      <c r="AE14" s="49"/>
      <c r="AF14" s="49"/>
      <c r="AG14" s="49"/>
      <c r="AH14" s="49"/>
      <c r="AI14" s="49"/>
      <c r="AJ14" s="49"/>
      <c r="AK14" s="49"/>
      <c r="AL14" s="41"/>
      <c r="AM14" s="41"/>
      <c r="AN14" s="32"/>
      <c r="AO14" s="29"/>
      <c r="AP14" s="32"/>
      <c r="AQ14" s="41"/>
      <c r="AR14" s="41"/>
      <c r="AS14" s="41"/>
      <c r="AW14" s="25"/>
      <c r="AX14" s="48"/>
      <c r="AY14" s="3"/>
      <c r="BA14" s="50" t="s">
        <v>69</v>
      </c>
      <c r="BK14" s="13"/>
      <c r="BL14" s="29" t="s">
        <v>126</v>
      </c>
      <c r="BM14" s="13"/>
      <c r="BO14" s="56"/>
      <c r="BQ14" s="55" t="s">
        <v>65</v>
      </c>
      <c r="BR14" s="52"/>
      <c r="BT14" s="3"/>
      <c r="BU14" s="3"/>
      <c r="BV14" s="91"/>
    </row>
    <row r="15" spans="1:76" ht="12.75" customHeight="1">
      <c r="A15" s="41"/>
      <c r="B15" s="41"/>
      <c r="C15" s="41"/>
      <c r="D15" s="41"/>
      <c r="E15" s="41"/>
      <c r="F15" s="50" t="s">
        <v>82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30"/>
      <c r="R15" s="30"/>
      <c r="S15" s="29"/>
      <c r="T15" s="41"/>
      <c r="U15" s="41"/>
      <c r="V15" s="41"/>
      <c r="X15" s="25"/>
      <c r="Y15" s="41"/>
      <c r="Z15" s="21"/>
      <c r="AA15" s="41"/>
      <c r="AB15" s="41"/>
      <c r="AC15" s="50" t="s">
        <v>33</v>
      </c>
      <c r="AD15" s="49"/>
      <c r="AE15" s="49"/>
      <c r="AF15" s="49"/>
      <c r="AG15" s="49"/>
      <c r="AH15" s="49"/>
      <c r="AI15" s="49"/>
      <c r="AJ15" s="49"/>
      <c r="AK15" s="49"/>
      <c r="AL15" s="41"/>
      <c r="AM15" s="41"/>
      <c r="AN15" s="30"/>
      <c r="AO15" s="30"/>
      <c r="AP15" s="29"/>
      <c r="AQ15" s="41"/>
      <c r="AR15" s="41"/>
      <c r="AS15" s="41"/>
      <c r="AW15" s="25"/>
      <c r="AX15" s="48"/>
      <c r="BA15" s="50" t="s">
        <v>66</v>
      </c>
      <c r="BK15" s="34"/>
      <c r="BL15" s="34"/>
      <c r="BM15" s="29"/>
      <c r="BO15" s="52"/>
      <c r="BQ15" s="55" t="s">
        <v>63</v>
      </c>
      <c r="BR15" s="52"/>
      <c r="BT15" s="3"/>
      <c r="BU15" s="3"/>
      <c r="BV15" s="91"/>
    </row>
    <row r="16" spans="1:76" ht="12.75" customHeight="1">
      <c r="A16" s="41"/>
      <c r="B16" s="41"/>
      <c r="C16" s="41"/>
      <c r="D16" s="41"/>
      <c r="E16" s="41"/>
      <c r="F16" s="50" t="s">
        <v>18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1"/>
      <c r="S16" s="41"/>
      <c r="T16" s="29"/>
      <c r="U16" s="41"/>
      <c r="V16" s="41"/>
      <c r="X16" s="25"/>
      <c r="Y16" s="41"/>
      <c r="Z16" s="21"/>
      <c r="AA16" s="41"/>
      <c r="AB16" s="41"/>
      <c r="AC16" s="50" t="s">
        <v>18</v>
      </c>
      <c r="AD16" s="49"/>
      <c r="AE16" s="49"/>
      <c r="AF16" s="49"/>
      <c r="AG16" s="49"/>
      <c r="AH16" s="49"/>
      <c r="AI16" s="49"/>
      <c r="AJ16" s="49"/>
      <c r="AK16" s="49"/>
      <c r="AL16" s="41"/>
      <c r="AM16" s="41"/>
      <c r="AN16" s="49"/>
      <c r="AP16" s="41"/>
      <c r="AQ16" s="29"/>
      <c r="AR16" s="41"/>
      <c r="AS16" s="41"/>
      <c r="AV16" s="41"/>
      <c r="AW16" s="25"/>
      <c r="AX16" s="48"/>
      <c r="AY16" s="38"/>
      <c r="BO16" s="1"/>
      <c r="BQ16" s="54" t="s">
        <v>61</v>
      </c>
      <c r="BR16" s="52"/>
      <c r="BT16" s="3"/>
      <c r="BU16" s="3"/>
      <c r="BV16" s="91"/>
    </row>
    <row r="17" spans="1:76" ht="12.75" customHeight="1">
      <c r="A17" s="41"/>
      <c r="B17" s="41"/>
      <c r="C17" s="41"/>
      <c r="D17" s="41"/>
      <c r="E17" s="41"/>
      <c r="T17" s="41"/>
      <c r="U17" s="41"/>
      <c r="V17" s="41"/>
      <c r="X17" s="25"/>
      <c r="Y17" s="41"/>
      <c r="AS17" s="41"/>
      <c r="AV17" s="41"/>
      <c r="AW17" s="25"/>
      <c r="AX17" s="48"/>
      <c r="AZ17" s="38"/>
      <c r="BO17" s="1"/>
      <c r="BQ17" s="54" t="s">
        <v>105</v>
      </c>
      <c r="BT17" s="3"/>
      <c r="BU17" s="3"/>
      <c r="BV17" s="91"/>
    </row>
    <row r="18" spans="1:76" ht="12.75" customHeight="1">
      <c r="A18" s="41"/>
      <c r="B18" s="41"/>
      <c r="C18" s="49" t="s">
        <v>79</v>
      </c>
      <c r="D18" s="64"/>
      <c r="E18" s="63"/>
      <c r="F18" s="6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62"/>
      <c r="T18" s="41"/>
      <c r="U18" s="41"/>
      <c r="V18" s="41"/>
      <c r="X18" s="25"/>
      <c r="Y18" s="41"/>
      <c r="Z18" s="38" t="s">
        <v>67</v>
      </c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9"/>
      <c r="AM18" s="49"/>
      <c r="AN18" s="49"/>
      <c r="AO18" s="49"/>
      <c r="AP18" s="49"/>
      <c r="AQ18" s="41"/>
      <c r="AR18" s="41"/>
      <c r="AS18" s="41"/>
      <c r="AV18" s="41"/>
      <c r="AW18" s="25"/>
      <c r="AX18" s="48"/>
      <c r="BQ18" s="55" t="s">
        <v>106</v>
      </c>
      <c r="BV18" s="91"/>
    </row>
    <row r="19" spans="1:76" ht="12.75" customHeight="1">
      <c r="A19" s="41"/>
      <c r="B19" s="41"/>
      <c r="C19" s="41" t="s">
        <v>75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X19" s="25"/>
      <c r="Y19" s="41"/>
      <c r="Z19" s="21"/>
      <c r="AA19" s="41"/>
      <c r="AB19" s="41"/>
      <c r="AC19" s="50" t="s">
        <v>62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29"/>
      <c r="AO19" s="32"/>
      <c r="AP19" s="32"/>
      <c r="AQ19" s="21"/>
      <c r="AR19" s="41"/>
      <c r="AS19" s="41"/>
      <c r="AV19" s="41"/>
      <c r="AW19" s="25"/>
      <c r="AX19" s="48"/>
      <c r="BQ19" s="55" t="s">
        <v>107</v>
      </c>
      <c r="BT19" s="3"/>
      <c r="BU19" s="3"/>
      <c r="BV19" s="91"/>
      <c r="BW19" s="58"/>
      <c r="BX19" s="3"/>
    </row>
    <row r="20" spans="1:76" ht="12.75" customHeight="1">
      <c r="A20" s="41"/>
      <c r="B20" s="41"/>
      <c r="F20" s="50" t="s">
        <v>74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29"/>
      <c r="R20" s="32"/>
      <c r="S20" s="32"/>
      <c r="V20" s="41"/>
      <c r="X20" s="25"/>
      <c r="Y20" s="41"/>
      <c r="Z20" s="21"/>
      <c r="AA20" s="41"/>
      <c r="AB20" s="41"/>
      <c r="AC20" s="50" t="s">
        <v>60</v>
      </c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32"/>
      <c r="AO20" s="29"/>
      <c r="AP20" s="32"/>
      <c r="AQ20" s="21"/>
      <c r="AR20" s="41"/>
      <c r="AV20" s="41"/>
      <c r="AW20" s="25"/>
      <c r="AX20" s="48"/>
      <c r="BE20" s="9"/>
      <c r="BF20" s="9"/>
      <c r="BH20" s="9"/>
      <c r="BI20" s="9"/>
      <c r="BK20" s="9"/>
      <c r="BL20" s="9"/>
      <c r="BN20" s="9"/>
      <c r="BO20" s="9"/>
      <c r="BP20" s="9"/>
      <c r="BQ20" s="55" t="s">
        <v>108</v>
      </c>
      <c r="BR20" s="9"/>
      <c r="BS20" s="9"/>
      <c r="BT20" s="9"/>
      <c r="BU20" s="9"/>
      <c r="BV20" s="91"/>
      <c r="BW20" s="22"/>
      <c r="BX20" s="3"/>
    </row>
    <row r="21" spans="1:76" ht="12.75" customHeight="1">
      <c r="A21" s="41"/>
      <c r="B21" s="41"/>
      <c r="C21" s="41"/>
      <c r="D21" s="41"/>
      <c r="E21" s="41"/>
      <c r="F21" s="50" t="s">
        <v>72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2"/>
      <c r="R21" s="29"/>
      <c r="S21" s="32"/>
      <c r="T21" s="41"/>
      <c r="U21" s="41"/>
      <c r="V21" s="41"/>
      <c r="X21" s="25"/>
      <c r="Y21" s="41"/>
      <c r="Z21" s="21"/>
      <c r="AA21" s="41"/>
      <c r="AB21" s="41"/>
      <c r="AC21" s="50" t="s">
        <v>59</v>
      </c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30"/>
      <c r="AO21" s="30"/>
      <c r="AP21" s="29"/>
      <c r="AQ21" s="41"/>
      <c r="AR21" s="41"/>
      <c r="AV21" s="41"/>
      <c r="AW21" s="25"/>
      <c r="AX21" s="48"/>
      <c r="BQ21" s="55" t="s">
        <v>109</v>
      </c>
      <c r="BV21" s="91"/>
      <c r="BW21" s="22"/>
      <c r="BX21" s="3"/>
    </row>
    <row r="22" spans="1:76" ht="12.75" customHeight="1">
      <c r="A22" s="41"/>
      <c r="B22" s="41"/>
      <c r="C22" s="41"/>
      <c r="D22" s="41"/>
      <c r="E22" s="41"/>
      <c r="F22" s="50" t="s">
        <v>70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30"/>
      <c r="R22" s="30"/>
      <c r="S22" s="29"/>
      <c r="T22" s="41"/>
      <c r="U22" s="41"/>
      <c r="V22" s="41"/>
      <c r="X22" s="25"/>
      <c r="Y22" s="41"/>
      <c r="AX22" s="48"/>
      <c r="AY22" s="38" t="s">
        <v>56</v>
      </c>
      <c r="BO22" s="1"/>
      <c r="BT22" s="1"/>
      <c r="BU22" s="3"/>
      <c r="BW22" s="22"/>
      <c r="BX22" s="3"/>
    </row>
    <row r="23" spans="1:76" ht="12.75" customHeight="1">
      <c r="A23" s="41"/>
      <c r="B23" s="41"/>
      <c r="U23" s="41"/>
      <c r="V23" s="41"/>
      <c r="X23" s="25"/>
      <c r="Y23" s="41"/>
      <c r="Z23" s="38" t="s">
        <v>57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9"/>
      <c r="AM23" s="49"/>
      <c r="AN23" s="41"/>
      <c r="AO23" s="49"/>
      <c r="AP23" s="49"/>
      <c r="AQ23" s="21"/>
      <c r="AR23" s="21"/>
      <c r="AS23" s="21"/>
      <c r="AV23" s="41"/>
      <c r="AW23" s="25"/>
      <c r="AX23" s="48"/>
      <c r="AY23" s="53" t="s">
        <v>111</v>
      </c>
      <c r="BX23" s="3"/>
    </row>
    <row r="24" spans="1:76" ht="12.75" customHeight="1">
      <c r="A24" s="41"/>
      <c r="B24" s="41"/>
      <c r="C24" s="49" t="s">
        <v>64</v>
      </c>
      <c r="D24" s="41"/>
      <c r="E24" s="41"/>
      <c r="F24" s="41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1"/>
      <c r="S24" s="41"/>
      <c r="T24" s="41"/>
      <c r="U24" s="41"/>
      <c r="X24" s="25"/>
      <c r="Y24" s="41"/>
      <c r="Z24" s="21"/>
      <c r="AA24" s="41"/>
      <c r="AB24" s="41"/>
      <c r="AC24" s="19" t="s">
        <v>55</v>
      </c>
      <c r="AD24" s="41"/>
      <c r="AE24" s="41"/>
      <c r="AF24" s="41"/>
      <c r="AG24" s="41"/>
      <c r="AH24" s="41"/>
      <c r="AI24" s="41"/>
      <c r="AJ24" s="41"/>
      <c r="AK24" s="41"/>
      <c r="AL24" s="49"/>
      <c r="AM24" s="49"/>
      <c r="AN24" s="32"/>
      <c r="AO24" s="29"/>
      <c r="AP24" s="32"/>
      <c r="AQ24" s="41"/>
      <c r="AR24" s="21"/>
      <c r="AS24" s="21"/>
      <c r="AV24" s="41"/>
      <c r="AW24" s="25"/>
      <c r="AX24" s="48"/>
      <c r="AZ24" s="19" t="s">
        <v>51</v>
      </c>
      <c r="BO24" s="1"/>
      <c r="BT24" s="1"/>
      <c r="BU24" s="3"/>
      <c r="BV24" s="91"/>
      <c r="BX24" s="3"/>
    </row>
    <row r="25" spans="1:76" ht="12.75" customHeight="1">
      <c r="A25" s="41"/>
      <c r="B25" s="41"/>
      <c r="F25" s="50" t="s">
        <v>62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29"/>
      <c r="R25" s="32"/>
      <c r="S25" s="32"/>
      <c r="X25" s="25"/>
      <c r="Y25" s="41"/>
      <c r="Z25" s="21"/>
      <c r="AA25" s="41"/>
      <c r="AB25" s="41"/>
      <c r="AC25" s="19" t="s">
        <v>36</v>
      </c>
      <c r="AD25" s="41"/>
      <c r="AE25" s="41"/>
      <c r="AF25" s="41"/>
      <c r="AG25" s="41"/>
      <c r="AH25" s="41"/>
      <c r="AI25" s="41"/>
      <c r="AJ25" s="41"/>
      <c r="AK25" s="41"/>
      <c r="AL25" s="49"/>
      <c r="AM25" s="49"/>
      <c r="AN25" s="30"/>
      <c r="AO25" s="30"/>
      <c r="AP25" s="29"/>
      <c r="AQ25" s="41"/>
      <c r="AR25" s="41"/>
      <c r="AS25" s="21"/>
      <c r="AV25" s="41"/>
      <c r="AW25" s="25"/>
      <c r="AX25" s="48"/>
      <c r="AZ25" s="19" t="s">
        <v>48</v>
      </c>
      <c r="BO25" s="1"/>
      <c r="BT25" s="1"/>
      <c r="BU25" s="3"/>
      <c r="BV25" s="91"/>
      <c r="BX25" s="3"/>
    </row>
    <row r="26" spans="1:76" ht="12.75" customHeight="1">
      <c r="A26" s="41"/>
      <c r="B26" s="41"/>
      <c r="C26" s="41"/>
      <c r="D26" s="41"/>
      <c r="E26" s="41"/>
      <c r="F26" s="50" t="s">
        <v>60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2"/>
      <c r="R26" s="29"/>
      <c r="S26" s="32"/>
      <c r="T26" s="41"/>
      <c r="U26" s="41"/>
      <c r="V26" s="41"/>
      <c r="X26" s="25"/>
      <c r="Y26" s="41"/>
      <c r="Z26" s="21"/>
      <c r="AA26" s="41"/>
      <c r="AB26" s="41"/>
      <c r="AC26" s="19" t="s">
        <v>52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91"/>
      <c r="AR26" s="41"/>
      <c r="AS26" s="21"/>
      <c r="AV26" s="41"/>
      <c r="AW26" s="25"/>
      <c r="AX26" s="48"/>
      <c r="AZ26" s="19" t="s">
        <v>44</v>
      </c>
      <c r="BO26" s="1"/>
      <c r="BU26" s="3"/>
      <c r="BV26" s="91"/>
      <c r="BX26" s="9"/>
    </row>
    <row r="27" spans="1:76" ht="12.75" customHeight="1">
      <c r="A27" s="41"/>
      <c r="B27" s="41"/>
      <c r="C27" s="41"/>
      <c r="D27" s="41"/>
      <c r="E27" s="41"/>
      <c r="F27" s="50" t="s">
        <v>59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30"/>
      <c r="R27" s="30"/>
      <c r="S27" s="29"/>
      <c r="T27" s="41"/>
      <c r="U27" s="41"/>
      <c r="X27" s="25"/>
      <c r="Y27" s="41"/>
      <c r="Z27" s="41"/>
      <c r="AA27" s="41"/>
      <c r="AB27" s="41"/>
      <c r="AC27" s="52" t="s">
        <v>49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91"/>
      <c r="AS27" s="41"/>
      <c r="AX27" s="48"/>
      <c r="AZ27" s="19" t="s">
        <v>42</v>
      </c>
      <c r="BO27" s="1"/>
      <c r="BT27" s="1"/>
      <c r="BV27" s="91" t="s">
        <v>126</v>
      </c>
    </row>
    <row r="28" spans="1:76" ht="12.75" customHeight="1">
      <c r="A28" s="41"/>
      <c r="B28" s="41"/>
      <c r="C28" s="41"/>
      <c r="D28" s="41"/>
      <c r="E28" s="41"/>
      <c r="F28" s="50" t="s">
        <v>58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S28" s="41"/>
      <c r="T28" s="29"/>
      <c r="U28" s="41"/>
      <c r="V28" s="41"/>
      <c r="X28" s="25"/>
      <c r="Y28" s="41"/>
      <c r="AX28" s="48"/>
      <c r="AZ28" s="19" t="s">
        <v>37</v>
      </c>
      <c r="BA28" s="19"/>
      <c r="BO28" s="1"/>
      <c r="BT28" s="1"/>
      <c r="BU28" s="3"/>
      <c r="BV28" s="91"/>
    </row>
    <row r="29" spans="1:76" ht="12.75" customHeight="1">
      <c r="A29" s="41"/>
      <c r="B29" s="41"/>
      <c r="U29" s="41"/>
      <c r="V29" s="41"/>
      <c r="X29" s="25"/>
      <c r="Y29" s="41"/>
      <c r="Z29" s="38" t="s">
        <v>45</v>
      </c>
      <c r="AA29" s="3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21"/>
      <c r="AV29" s="41"/>
      <c r="AW29" s="25"/>
      <c r="AX29" s="48"/>
      <c r="AZ29" s="19" t="s">
        <v>34</v>
      </c>
      <c r="BO29" s="1"/>
      <c r="BT29" s="1"/>
      <c r="BV29" s="91"/>
    </row>
    <row r="30" spans="1:76" ht="12.75" customHeight="1">
      <c r="A30" s="41"/>
      <c r="B30" s="41"/>
      <c r="C30" s="49" t="s">
        <v>54</v>
      </c>
      <c r="D30" s="41"/>
      <c r="E30" s="41"/>
      <c r="F30" s="4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1"/>
      <c r="S30" s="41"/>
      <c r="T30" s="41"/>
      <c r="U30" s="21"/>
      <c r="V30" s="41"/>
      <c r="X30" s="25"/>
      <c r="Y30" s="41"/>
      <c r="Z30" s="21" t="s">
        <v>43</v>
      </c>
      <c r="AA30" s="3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V30" s="21"/>
      <c r="AW30" s="25"/>
      <c r="AX30" s="48"/>
      <c r="AZ30" s="19" t="s">
        <v>32</v>
      </c>
      <c r="BA30" s="19"/>
      <c r="BO30" s="1"/>
      <c r="BU30" s="3"/>
      <c r="BV30" s="91"/>
    </row>
    <row r="31" spans="1:76" ht="12.75" customHeight="1">
      <c r="A31" s="41"/>
      <c r="B31" s="41"/>
      <c r="C31" s="41"/>
      <c r="D31" s="41"/>
      <c r="E31" s="41"/>
      <c r="F31" s="50" t="s">
        <v>53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29"/>
      <c r="R31" s="32"/>
      <c r="S31" s="32"/>
      <c r="T31" s="41"/>
      <c r="U31" s="21"/>
      <c r="V31" s="41"/>
      <c r="X31" s="25"/>
      <c r="Y31" s="41"/>
      <c r="Z31" s="21"/>
      <c r="AA31" s="21"/>
      <c r="AB31" s="41"/>
      <c r="AC31" s="50" t="s">
        <v>40</v>
      </c>
      <c r="AD31" s="39"/>
      <c r="AE31" s="39"/>
      <c r="AF31" s="39"/>
      <c r="AG31" s="39"/>
      <c r="AH31" s="39"/>
      <c r="AI31" s="39"/>
      <c r="AJ31" s="39"/>
      <c r="AK31" s="39"/>
      <c r="AL31" s="39"/>
      <c r="AM31" s="49"/>
      <c r="AN31" s="29"/>
      <c r="AO31" s="32"/>
      <c r="AP31" s="32"/>
      <c r="AQ31" s="41"/>
      <c r="AR31" s="41"/>
      <c r="AS31" s="41"/>
      <c r="AT31" s="41"/>
      <c r="AV31" s="21"/>
      <c r="AW31" s="25"/>
      <c r="AX31" s="48"/>
      <c r="AZ31" s="19" t="s">
        <v>31</v>
      </c>
      <c r="BO31" s="1"/>
      <c r="BT31" s="1"/>
      <c r="BV31" s="91"/>
    </row>
    <row r="32" spans="1:76" ht="12.75" customHeight="1">
      <c r="A32" s="41"/>
      <c r="B32" s="41"/>
      <c r="C32" s="41"/>
      <c r="D32" s="41"/>
      <c r="E32" s="41"/>
      <c r="F32" s="50" t="s">
        <v>50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32"/>
      <c r="R32" s="29"/>
      <c r="S32" s="32"/>
      <c r="T32" s="21"/>
      <c r="V32" s="41"/>
      <c r="X32" s="25"/>
      <c r="Y32" s="41"/>
      <c r="Z32" s="38"/>
      <c r="AA32" s="21"/>
      <c r="AB32" s="41"/>
      <c r="AC32" s="50" t="s">
        <v>38</v>
      </c>
      <c r="AD32" s="39"/>
      <c r="AE32" s="39"/>
      <c r="AF32" s="39"/>
      <c r="AG32" s="39"/>
      <c r="AH32" s="39"/>
      <c r="AI32" s="39"/>
      <c r="AJ32" s="39"/>
      <c r="AK32" s="39"/>
      <c r="AL32" s="39"/>
      <c r="AM32" s="49"/>
      <c r="AN32" s="32"/>
      <c r="AO32" s="29"/>
      <c r="AP32" s="32"/>
      <c r="AQ32" s="41"/>
      <c r="AR32" s="41"/>
      <c r="AS32" s="41"/>
      <c r="AT32" s="41"/>
      <c r="AV32" s="21"/>
      <c r="AW32" s="25"/>
      <c r="AX32" s="48"/>
    </row>
    <row r="33" spans="1:76" ht="12.75" customHeight="1">
      <c r="A33" s="41"/>
      <c r="B33" s="41"/>
      <c r="C33" s="41"/>
      <c r="D33" s="41"/>
      <c r="E33" s="41"/>
      <c r="F33" s="50" t="s">
        <v>47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30"/>
      <c r="R33" s="30"/>
      <c r="S33" s="29"/>
      <c r="T33" s="21"/>
      <c r="U33" s="21"/>
      <c r="V33" s="21"/>
      <c r="X33" s="25"/>
      <c r="Y33" s="41"/>
      <c r="Z33" s="21"/>
      <c r="AA33" s="21"/>
      <c r="AB33" s="41"/>
      <c r="AC33" s="50" t="s">
        <v>35</v>
      </c>
      <c r="AD33" s="51"/>
      <c r="AE33" s="51"/>
      <c r="AF33" s="51"/>
      <c r="AG33" s="51"/>
      <c r="AH33" s="51"/>
      <c r="AI33" s="51"/>
      <c r="AJ33" s="51"/>
      <c r="AK33" s="51"/>
      <c r="AL33" s="39"/>
      <c r="AM33" s="49"/>
      <c r="AN33" s="30"/>
      <c r="AO33" s="30"/>
      <c r="AP33" s="29"/>
      <c r="AQ33" s="41"/>
      <c r="AR33" s="41"/>
      <c r="AS33" s="41"/>
      <c r="AT33" s="41"/>
      <c r="AV33" s="21"/>
      <c r="AW33" s="25"/>
      <c r="AX33" s="48"/>
      <c r="AY33" s="15" t="s">
        <v>127</v>
      </c>
    </row>
    <row r="34" spans="1:76" ht="12.75" customHeight="1">
      <c r="A34" s="41"/>
      <c r="B34" s="41"/>
      <c r="C34" s="41"/>
      <c r="D34" s="41"/>
      <c r="E34" s="41"/>
      <c r="F34" s="50" t="s">
        <v>46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S34" s="41"/>
      <c r="T34" s="29"/>
      <c r="U34" s="21"/>
      <c r="V34" s="21"/>
      <c r="X34" s="25"/>
      <c r="Y34" s="21"/>
      <c r="AV34" s="41"/>
      <c r="AW34" s="25"/>
      <c r="AX34" s="48"/>
      <c r="AY34" s="15" t="s">
        <v>128</v>
      </c>
    </row>
    <row r="35" spans="1:76" ht="12.75" customHeight="1">
      <c r="A35" s="41"/>
      <c r="B35" s="41"/>
      <c r="U35" s="41"/>
      <c r="X35" s="25"/>
      <c r="Y35" s="144" t="s">
        <v>151</v>
      </c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6"/>
      <c r="AX35" s="48"/>
      <c r="AY35" s="15"/>
    </row>
    <row r="36" spans="1:76" ht="12.75" customHeight="1">
      <c r="A36" s="41"/>
      <c r="B36" s="41"/>
      <c r="C36" s="38" t="s">
        <v>41</v>
      </c>
      <c r="D36" s="41"/>
      <c r="E36" s="41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1"/>
      <c r="S36" s="41"/>
      <c r="T36" s="41"/>
      <c r="U36" s="41"/>
      <c r="V36" s="21"/>
      <c r="X36" s="25"/>
      <c r="Y36" s="21"/>
      <c r="Z36" s="38" t="s">
        <v>87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V36" s="41"/>
      <c r="AW36" s="25"/>
      <c r="AX36" s="48"/>
      <c r="AY36" s="88"/>
      <c r="AZ36" s="88"/>
      <c r="BA36" s="88"/>
      <c r="BB36" s="88"/>
      <c r="BC36" s="89" t="s">
        <v>129</v>
      </c>
      <c r="BD36" s="91"/>
      <c r="BE36" s="88"/>
      <c r="BF36" s="90"/>
      <c r="BG36" s="90"/>
      <c r="BH36" s="90"/>
      <c r="BI36" s="89" t="s">
        <v>130</v>
      </c>
      <c r="BJ36" s="91"/>
      <c r="BK36" s="88"/>
      <c r="BL36" s="88"/>
      <c r="BM36" s="90"/>
      <c r="BN36" s="90"/>
      <c r="BO36" s="89" t="s">
        <v>131</v>
      </c>
      <c r="BP36" s="91"/>
      <c r="BQ36" s="88"/>
      <c r="BR36" s="88"/>
      <c r="BS36" s="90"/>
      <c r="BT36" s="90"/>
      <c r="BU36" s="89" t="s">
        <v>132</v>
      </c>
      <c r="BV36" s="91"/>
    </row>
    <row r="37" spans="1:76" ht="12.75" customHeight="1">
      <c r="A37" s="41"/>
      <c r="B37" s="41"/>
      <c r="C37" s="21"/>
      <c r="D37" s="41"/>
      <c r="E37" s="41"/>
      <c r="F37" s="50" t="s">
        <v>39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29"/>
      <c r="R37" s="32"/>
      <c r="S37" s="32"/>
      <c r="V37" s="21"/>
      <c r="X37" s="25"/>
      <c r="Y37" s="21"/>
      <c r="AG37" s="119" t="s">
        <v>85</v>
      </c>
      <c r="AH37" s="119"/>
      <c r="AI37" s="119"/>
      <c r="AJ37" s="119"/>
      <c r="AK37" s="119"/>
      <c r="AL37" s="119"/>
      <c r="AM37" s="119"/>
      <c r="AN37" s="119"/>
      <c r="AO37" s="119"/>
      <c r="AP37" s="120" t="s">
        <v>84</v>
      </c>
      <c r="AQ37" s="120"/>
      <c r="AR37" s="120"/>
      <c r="AS37" s="120"/>
      <c r="AT37" s="120"/>
      <c r="AU37" s="120"/>
      <c r="AV37" s="120"/>
      <c r="AW37" s="25"/>
      <c r="AX37" s="48"/>
      <c r="BO37" s="1"/>
      <c r="BT37" s="1"/>
      <c r="BU37" s="1"/>
    </row>
    <row r="38" spans="1:76" ht="12.75" customHeight="1">
      <c r="A38" s="41"/>
      <c r="B38" s="41"/>
      <c r="C38" s="21"/>
      <c r="D38" s="41"/>
      <c r="E38" s="41"/>
      <c r="F38" s="50" t="s">
        <v>36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32"/>
      <c r="R38" s="29"/>
      <c r="S38" s="32"/>
      <c r="V38" s="41"/>
      <c r="X38" s="25"/>
      <c r="Y38" s="21"/>
      <c r="AP38" s="66"/>
      <c r="AV38" s="41"/>
      <c r="AW38" s="25"/>
      <c r="AX38" s="48"/>
      <c r="AY38" s="38" t="s">
        <v>153</v>
      </c>
    </row>
    <row r="39" spans="1:76" ht="12.75" customHeight="1">
      <c r="A39" s="41"/>
      <c r="B39" s="41"/>
      <c r="F39" s="50" t="s">
        <v>33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30"/>
      <c r="R39" s="30"/>
      <c r="S39" s="29" t="s">
        <v>126</v>
      </c>
      <c r="V39" s="41"/>
      <c r="X39" s="25"/>
      <c r="Y39" s="41"/>
      <c r="AB39" s="50" t="s">
        <v>11</v>
      </c>
      <c r="AC39" s="14"/>
      <c r="AD39" s="14"/>
      <c r="AE39" s="14"/>
      <c r="AF39" s="14"/>
      <c r="AG39" s="14"/>
      <c r="AH39" s="14"/>
      <c r="AI39" s="14"/>
      <c r="AJ39" s="14"/>
      <c r="AK39" s="29"/>
      <c r="AL39" s="13"/>
      <c r="AM39" s="13"/>
      <c r="AS39" s="29"/>
      <c r="AT39" s="13"/>
      <c r="AU39" s="13"/>
      <c r="AV39" s="21"/>
      <c r="AW39" s="25"/>
      <c r="AX39" s="48"/>
      <c r="AY39" s="38" t="s">
        <v>154</v>
      </c>
    </row>
    <row r="40" spans="1:76" ht="12.75" customHeight="1">
      <c r="A40" s="41"/>
      <c r="B40" s="41"/>
      <c r="U40" s="41"/>
      <c r="V40" s="41"/>
      <c r="X40" s="25"/>
      <c r="Y40" s="41"/>
      <c r="AB40" s="50" t="s">
        <v>9</v>
      </c>
      <c r="AC40" s="14"/>
      <c r="AD40" s="14"/>
      <c r="AE40" s="14"/>
      <c r="AF40" s="14"/>
      <c r="AG40" s="14"/>
      <c r="AH40" s="14"/>
      <c r="AI40" s="14"/>
      <c r="AJ40" s="14"/>
      <c r="AK40" s="13"/>
      <c r="AL40" s="29"/>
      <c r="AM40" s="13"/>
      <c r="AS40" s="13"/>
      <c r="AT40" s="29"/>
      <c r="AU40" s="13"/>
      <c r="AV40" s="21"/>
      <c r="AW40" s="25"/>
      <c r="AX40" s="48"/>
      <c r="BF40" s="44" t="str">
        <f ca="1">"на IV квартал " &amp; YEAR(TODAY())</f>
        <v>на IV квартал 2024</v>
      </c>
      <c r="BN40" s="44" t="str">
        <f ca="1">"на IV квартал " &amp; (YEAR(TODAY())+1)</f>
        <v>на IV квартал 2025</v>
      </c>
      <c r="BO40" s="1"/>
    </row>
    <row r="41" spans="1:76" ht="12.75" customHeight="1">
      <c r="A41" s="41"/>
      <c r="B41" s="41"/>
      <c r="C41" s="38" t="s">
        <v>88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W41" s="41"/>
      <c r="X41" s="25"/>
      <c r="Y41" s="41"/>
      <c r="AB41" s="50" t="s">
        <v>7</v>
      </c>
      <c r="AC41" s="65"/>
      <c r="AD41" s="65"/>
      <c r="AE41" s="65"/>
      <c r="AF41" s="65"/>
      <c r="AG41" s="65"/>
      <c r="AH41" s="65"/>
      <c r="AI41" s="65"/>
      <c r="AJ41" s="65"/>
      <c r="AK41" s="34"/>
      <c r="AL41" s="34"/>
      <c r="AM41" s="29"/>
      <c r="AS41" s="34"/>
      <c r="AT41" s="34"/>
      <c r="AU41" s="29"/>
      <c r="AV41" s="21"/>
      <c r="AW41" s="25"/>
      <c r="AX41" s="48"/>
      <c r="AZ41" s="50" t="s">
        <v>155</v>
      </c>
      <c r="BG41" s="99"/>
      <c r="BH41" s="53"/>
      <c r="BI41" s="100"/>
      <c r="BJ41" s="53"/>
      <c r="BK41" s="53"/>
      <c r="BL41" s="53"/>
      <c r="BM41" s="53"/>
      <c r="BN41" s="53"/>
      <c r="BO41" s="53"/>
      <c r="BP41" s="53"/>
      <c r="BQ41" s="100"/>
      <c r="BR41" s="99"/>
      <c r="BT41" s="1"/>
      <c r="BX41" s="3"/>
    </row>
    <row r="42" spans="1:76" ht="12.75" customHeight="1">
      <c r="A42" s="41"/>
      <c r="B42" s="41"/>
      <c r="C42" s="21"/>
      <c r="D42" s="41"/>
      <c r="E42" s="41"/>
      <c r="F42" s="50" t="s">
        <v>39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29" t="s">
        <v>126</v>
      </c>
      <c r="R42" s="32"/>
      <c r="S42" s="32"/>
      <c r="T42" s="41"/>
      <c r="W42" s="41"/>
      <c r="X42" s="25"/>
      <c r="Y42" s="41"/>
      <c r="AU42" s="21"/>
      <c r="AV42" s="21"/>
      <c r="AW42" s="25"/>
      <c r="AX42" s="48"/>
      <c r="AZ42" s="50" t="s">
        <v>156</v>
      </c>
      <c r="BG42" s="99"/>
      <c r="BH42" s="100"/>
      <c r="BI42" s="53"/>
      <c r="BJ42" s="53"/>
      <c r="BK42" s="53"/>
      <c r="BL42" s="53"/>
      <c r="BM42" s="53"/>
      <c r="BN42" s="53"/>
      <c r="BO42" s="53"/>
      <c r="BP42" s="100"/>
      <c r="BQ42" s="53"/>
      <c r="BR42" s="99"/>
      <c r="BT42" s="1"/>
    </row>
    <row r="43" spans="1:76" ht="12.75" customHeight="1">
      <c r="A43" s="41"/>
      <c r="B43" s="41"/>
      <c r="C43" s="21"/>
      <c r="D43" s="41"/>
      <c r="E43" s="41"/>
      <c r="F43" s="50" t="s">
        <v>36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32"/>
      <c r="R43" s="29"/>
      <c r="S43" s="32"/>
      <c r="T43" s="41"/>
      <c r="W43" s="41"/>
      <c r="X43" s="25"/>
      <c r="Y43" s="41"/>
      <c r="AU43" s="21"/>
      <c r="AV43" s="21"/>
      <c r="AW43" s="25"/>
      <c r="AX43" s="21"/>
      <c r="AZ43" s="50" t="s">
        <v>157</v>
      </c>
      <c r="BG43" s="99"/>
      <c r="BH43" s="53"/>
      <c r="BI43" s="100"/>
      <c r="BJ43" s="53"/>
      <c r="BK43" s="53"/>
      <c r="BL43" s="53"/>
      <c r="BM43" s="53"/>
      <c r="BN43" s="53"/>
      <c r="BO43" s="53"/>
      <c r="BP43" s="53"/>
      <c r="BQ43" s="100"/>
      <c r="BR43" s="99"/>
      <c r="BT43" s="1"/>
    </row>
    <row r="44" spans="1:76" ht="12.75" customHeight="1">
      <c r="A44" s="41"/>
      <c r="B44" s="41"/>
      <c r="C44" s="21"/>
      <c r="D44" s="41"/>
      <c r="E44" s="41"/>
      <c r="F44" s="50" t="s">
        <v>33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30"/>
      <c r="R44" s="30"/>
      <c r="S44" s="29"/>
      <c r="T44" s="21"/>
      <c r="W44" s="41"/>
      <c r="X44" s="21"/>
      <c r="Y44" s="21"/>
      <c r="Z44" s="3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Z44" s="50" t="s">
        <v>158</v>
      </c>
      <c r="BG44" s="99"/>
      <c r="BH44" s="100" t="s">
        <v>126</v>
      </c>
      <c r="BI44" s="53"/>
      <c r="BJ44" s="53"/>
      <c r="BK44" s="53"/>
      <c r="BL44" s="53"/>
      <c r="BM44" s="53"/>
      <c r="BN44" s="53"/>
      <c r="BO44" s="59"/>
      <c r="BP44" s="100"/>
      <c r="BQ44" s="53"/>
      <c r="BR44" s="99"/>
    </row>
    <row r="45" spans="1:76" ht="12.75" customHeight="1">
      <c r="A45" s="41"/>
      <c r="B45" s="41"/>
      <c r="C45" s="21"/>
      <c r="D45" s="41"/>
      <c r="E45" s="41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30"/>
      <c r="R45" s="30"/>
      <c r="S45" s="37"/>
      <c r="T45" s="21"/>
      <c r="W45" s="41"/>
      <c r="X45" s="21"/>
      <c r="Y45" s="147" t="s">
        <v>134</v>
      </c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9"/>
      <c r="AX45" s="21"/>
      <c r="AZ45" s="50" t="s">
        <v>159</v>
      </c>
      <c r="BG45" s="99"/>
      <c r="BH45" s="53"/>
      <c r="BI45" s="100"/>
      <c r="BJ45" s="53"/>
      <c r="BK45" s="53"/>
      <c r="BL45" s="53"/>
      <c r="BM45" s="53"/>
      <c r="BN45" s="53"/>
      <c r="BO45" s="59"/>
      <c r="BP45" s="53"/>
      <c r="BQ45" s="100"/>
      <c r="BR45" s="99"/>
    </row>
    <row r="46" spans="1:76" ht="12.75" customHeight="1">
      <c r="A46" s="41"/>
      <c r="B46" s="41"/>
      <c r="C46" s="21"/>
      <c r="D46" s="41"/>
      <c r="E46" s="41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30"/>
      <c r="R46" s="30"/>
      <c r="S46" s="37"/>
      <c r="T46" s="21"/>
      <c r="W46" s="41"/>
      <c r="X46" s="21"/>
      <c r="Y46" s="150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2"/>
      <c r="AX46" s="21"/>
      <c r="AZ46" s="50" t="s">
        <v>160</v>
      </c>
      <c r="BG46" s="99"/>
      <c r="BH46" s="100"/>
      <c r="BI46" s="53"/>
      <c r="BJ46" s="53"/>
      <c r="BK46" s="53"/>
      <c r="BL46" s="53"/>
      <c r="BM46" s="53"/>
      <c r="BN46" s="53"/>
      <c r="BO46" s="59"/>
      <c r="BP46" s="100"/>
      <c r="BQ46" s="53"/>
      <c r="BR46" s="99"/>
    </row>
    <row r="47" spans="1:76" ht="12.75" customHeight="1">
      <c r="A47" s="41"/>
      <c r="B47" s="41"/>
      <c r="C47" s="21"/>
      <c r="D47" s="41"/>
      <c r="E47" s="41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30"/>
      <c r="R47" s="30"/>
      <c r="S47" s="37"/>
      <c r="T47" s="21"/>
      <c r="W47" s="41"/>
      <c r="X47" s="21"/>
      <c r="Y47" s="150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2"/>
      <c r="AX47" s="21"/>
      <c r="AZ47" s="50" t="s">
        <v>161</v>
      </c>
      <c r="BG47" s="99"/>
      <c r="BH47" s="53"/>
      <c r="BI47" s="100"/>
      <c r="BJ47" s="53"/>
      <c r="BK47" s="53"/>
      <c r="BL47" s="53"/>
      <c r="BM47" s="53"/>
      <c r="BN47" s="53"/>
      <c r="BO47" s="59"/>
      <c r="BP47" s="53"/>
      <c r="BQ47" s="100"/>
      <c r="BR47" s="99"/>
    </row>
    <row r="48" spans="1:76" ht="12.75" customHeight="1">
      <c r="A48" s="41"/>
      <c r="B48" s="41"/>
      <c r="C48" s="21"/>
      <c r="D48" s="41"/>
      <c r="E48" s="41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30"/>
      <c r="R48" s="30"/>
      <c r="S48" s="37"/>
      <c r="T48" s="21"/>
      <c r="W48" s="41"/>
      <c r="X48" s="21"/>
      <c r="Y48" s="150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2"/>
      <c r="AX48" s="21"/>
      <c r="AZ48" s="50" t="s">
        <v>162</v>
      </c>
      <c r="BG48" s="99"/>
      <c r="BH48" s="100"/>
      <c r="BI48" s="53"/>
      <c r="BJ48" s="53"/>
      <c r="BK48" s="53"/>
      <c r="BL48" s="53"/>
      <c r="BM48" s="53"/>
      <c r="BN48" s="53"/>
      <c r="BO48" s="59"/>
      <c r="BP48" s="100"/>
      <c r="BQ48" s="53"/>
      <c r="BR48" s="99"/>
    </row>
    <row r="49" spans="1:79" ht="12.75" customHeight="1">
      <c r="A49" s="41"/>
      <c r="B49" s="41"/>
      <c r="C49" s="21"/>
      <c r="D49" s="41"/>
      <c r="E49" s="41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30"/>
      <c r="R49" s="30"/>
      <c r="S49" s="37"/>
      <c r="T49" s="21"/>
      <c r="W49" s="41"/>
      <c r="X49" s="21"/>
      <c r="Y49" s="153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5"/>
      <c r="AX49" s="21"/>
      <c r="AY49" s="88"/>
      <c r="AZ49" s="50" t="s">
        <v>18</v>
      </c>
      <c r="BB49" s="88"/>
      <c r="BC49" s="89"/>
      <c r="BE49" s="88"/>
      <c r="BF49" s="90"/>
      <c r="BG49" s="101"/>
      <c r="BH49" s="53"/>
      <c r="BI49" s="102"/>
      <c r="BJ49" s="103"/>
      <c r="BK49" s="104"/>
      <c r="BL49" s="53"/>
      <c r="BM49" s="104"/>
      <c r="BN49" s="104"/>
      <c r="BO49" s="105"/>
      <c r="BP49" s="103"/>
      <c r="BQ49" s="102"/>
      <c r="BR49" s="106"/>
      <c r="BT49" s="90"/>
      <c r="BU49" s="89"/>
    </row>
    <row r="50" spans="1:79" ht="3.75" customHeight="1">
      <c r="A50" s="41"/>
      <c r="B50" s="41"/>
      <c r="C50" s="21"/>
      <c r="D50" s="41"/>
      <c r="E50" s="41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30"/>
      <c r="R50" s="30"/>
      <c r="S50" s="37"/>
      <c r="T50" s="21"/>
      <c r="W50" s="41"/>
      <c r="X50" s="21"/>
      <c r="Y50" s="41"/>
      <c r="Z50" s="3"/>
      <c r="AA50" s="2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21"/>
      <c r="AV50" s="21"/>
      <c r="AW50" s="21"/>
      <c r="AX50" s="21"/>
    </row>
    <row r="51" spans="1:79" s="26" customFormat="1" ht="12.75" hidden="1" customHeight="1">
      <c r="A51" s="122" t="s">
        <v>163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</row>
    <row r="52" spans="1:79" s="26" customFormat="1" ht="5.25" hidden="1" customHeight="1">
      <c r="T52" s="47"/>
      <c r="BU52" s="46"/>
      <c r="BV52" s="45"/>
    </row>
    <row r="53" spans="1:79" ht="12.75" hidden="1" customHeight="1">
      <c r="C53" s="21" t="s">
        <v>30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41"/>
      <c r="O53" s="41"/>
      <c r="P53" s="41"/>
      <c r="Q53" s="41"/>
      <c r="R53" s="41"/>
      <c r="S53" s="21"/>
      <c r="T53" s="21"/>
      <c r="V53" s="3"/>
      <c r="X53" s="25"/>
      <c r="Z53" s="44" t="s">
        <v>29</v>
      </c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"/>
      <c r="AW53" s="25"/>
      <c r="AY53" s="21" t="s">
        <v>101</v>
      </c>
      <c r="AZ53" s="21" t="str">
        <f ca="1">"Как изменится " &amp;IF(LOWER(LEFT(TRIM(ОтчётныйПериод),3))="дек","в I квартале ",IF(LOWER(LEFT(TRIM(ОтчётныйПериод),3))="мар","во II квартале ",IF(LOWER(LEFT(TRIM(ОтчётныйПериод),3))="июн","в III квартале ",IF(LOWER(LEFT(TRIM(ОтчётныйПериод),3))="сен","в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2"/>
      <c r="BT53" s="3"/>
      <c r="BU53" s="3"/>
      <c r="BV53" s="3"/>
      <c r="CA53" s="3"/>
    </row>
    <row r="54" spans="1:79" s="3" customFormat="1" ht="12.75" hidden="1" customHeight="1">
      <c r="C54" s="21" t="s">
        <v>28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32"/>
      <c r="S54" s="37"/>
      <c r="T54" s="21"/>
      <c r="X54" s="25"/>
      <c r="Z54" s="38" t="str">
        <f ca="1">"Вашего предприятия " &amp; $C$55</f>
        <v>Вашего предприятия 2024 г.</v>
      </c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W54" s="25"/>
      <c r="AY54" s="21"/>
      <c r="AZ54" s="21" t="s">
        <v>103</v>
      </c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9" s="3" customFormat="1" ht="12.75" hidden="1" customHeight="1">
      <c r="C55" s="21" t="str">
        <f ca="1">IF(LOWER(LEFT(TRIM(ОтчётныйПериод),3))="дек","в IV квартале ",  IF(LOWER(LEFT(TRIM(ОтчётныйПериод),3))="мар","в I квартале ",  IF(LOWER(LEFT(TRIM(ОтчётныйПериод),3))="июн","во II квартале ",  IF(LOWER(LEFT(TRIM(ОтчётныйПериод),3))="сен","в III квартале ","")))) &amp;  IFERROR(MID(ОтчётныйПериод,SEARCH("20",ОтчётныйПериод),4),YEAR(TODAY())) -0*IF(LOWER(LEFT(TRIM(ОтчётныйПериод),3))="янв",1,0) &amp; " г."</f>
        <v>2024 г.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32"/>
      <c r="S55" s="37"/>
      <c r="T55" s="21"/>
      <c r="X55" s="25"/>
      <c r="AW55" s="25"/>
      <c r="AY55" s="22"/>
      <c r="AZ55" s="22"/>
      <c r="BA55" s="22"/>
      <c r="BB55" s="19" t="s">
        <v>25</v>
      </c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17"/>
      <c r="BP55" s="35"/>
      <c r="BQ55" s="35"/>
      <c r="BS55" s="29"/>
      <c r="BT55" s="13"/>
      <c r="BU55" s="13"/>
    </row>
    <row r="56" spans="1:79" s="3" customFormat="1" ht="12.75" hidden="1" customHeight="1">
      <c r="Q56" s="141"/>
      <c r="R56" s="142"/>
      <c r="S56" s="142"/>
      <c r="T56" s="142"/>
      <c r="U56" s="143"/>
      <c r="V56" s="21" t="s">
        <v>27</v>
      </c>
      <c r="X56" s="25"/>
      <c r="Z56" s="19" t="s">
        <v>26</v>
      </c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43"/>
      <c r="AR56" s="43"/>
      <c r="AS56" s="43"/>
      <c r="AT56" s="38"/>
      <c r="AU56" s="38"/>
      <c r="AV56" s="91"/>
      <c r="AW56" s="25"/>
      <c r="AY56" s="22"/>
      <c r="AZ56" s="22"/>
      <c r="BA56" s="22"/>
      <c r="BB56" s="19" t="s">
        <v>22</v>
      </c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35"/>
      <c r="BP56" s="35"/>
      <c r="BQ56" s="35"/>
      <c r="BS56" s="13"/>
      <c r="BT56" s="29"/>
      <c r="BU56" s="13"/>
    </row>
    <row r="57" spans="1:79" s="3" customFormat="1" ht="12.75" hidden="1" customHeight="1">
      <c r="X57" s="25"/>
      <c r="AW57" s="25"/>
      <c r="AY57" s="22"/>
      <c r="AZ57" s="22"/>
      <c r="BA57" s="22"/>
      <c r="BB57" s="19" t="s">
        <v>21</v>
      </c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35"/>
      <c r="BP57" s="35"/>
      <c r="BQ57" s="17"/>
      <c r="BS57" s="34"/>
      <c r="BT57" s="34"/>
      <c r="BU57" s="29"/>
    </row>
    <row r="58" spans="1:79" s="3" customFormat="1" ht="12.75" hidden="1" customHeight="1">
      <c r="C58" s="21" t="s">
        <v>24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X58" s="25"/>
      <c r="Z58" s="19" t="s">
        <v>23</v>
      </c>
      <c r="AA58" s="19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42"/>
      <c r="AR58" s="42"/>
      <c r="AS58" s="42"/>
      <c r="AV58" s="91"/>
      <c r="AW58" s="25"/>
      <c r="AY58" s="22"/>
      <c r="AZ58" s="22"/>
      <c r="BA58" s="22"/>
      <c r="BB58" s="19" t="s">
        <v>18</v>
      </c>
      <c r="BC58" s="22"/>
      <c r="BD58" s="23"/>
      <c r="BE58" s="23"/>
      <c r="BF58" s="23"/>
      <c r="BG58" s="23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S58" s="22"/>
      <c r="BV58" s="91"/>
    </row>
    <row r="59" spans="1:79" s="3" customFormat="1" ht="12.75" hidden="1" customHeight="1">
      <c r="C59" s="21" t="str">
        <f ca="1">"предприятия " &amp;$C$55</f>
        <v>предприятия 2024 г.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V59" s="21"/>
      <c r="X59" s="25"/>
      <c r="AW59" s="25"/>
    </row>
    <row r="60" spans="1:79" s="3" customFormat="1" ht="12.75" hidden="1" customHeight="1">
      <c r="D60" s="22"/>
      <c r="E60" s="22"/>
      <c r="F60" s="19" t="s">
        <v>20</v>
      </c>
      <c r="G60" s="22"/>
      <c r="H60" s="22"/>
      <c r="I60" s="22"/>
      <c r="J60" s="22"/>
      <c r="K60" s="22"/>
      <c r="L60" s="22"/>
      <c r="M60" s="22"/>
      <c r="N60" s="22"/>
      <c r="O60" s="22"/>
      <c r="Q60" s="29"/>
      <c r="R60" s="32"/>
      <c r="S60" s="32"/>
      <c r="T60" s="41"/>
      <c r="V60" s="21"/>
      <c r="X60" s="25"/>
      <c r="Z60" s="19" t="s">
        <v>19</v>
      </c>
      <c r="AA60" s="19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42"/>
      <c r="AR60" s="42"/>
      <c r="AS60" s="42"/>
      <c r="AV60" s="91"/>
      <c r="AW60" s="25"/>
      <c r="AY60" s="38" t="s">
        <v>102</v>
      </c>
      <c r="AZ60" s="21" t="str">
        <f ca="1">AZ53</f>
        <v>Как изменится 2024 г.</v>
      </c>
      <c r="BA60" s="38"/>
      <c r="BB60" s="38"/>
      <c r="BC60" s="38"/>
      <c r="BD60" s="38"/>
      <c r="BE60" s="38"/>
      <c r="BF60" s="38"/>
      <c r="BG60" s="38"/>
    </row>
    <row r="61" spans="1:79" s="3" customFormat="1" ht="12.75" hidden="1" customHeight="1">
      <c r="D61" s="22"/>
      <c r="E61" s="22"/>
      <c r="F61" s="19" t="s">
        <v>17</v>
      </c>
      <c r="G61" s="22"/>
      <c r="H61" s="22"/>
      <c r="I61" s="22"/>
      <c r="J61" s="22"/>
      <c r="K61" s="22"/>
      <c r="L61" s="22"/>
      <c r="M61" s="22"/>
      <c r="N61" s="22"/>
      <c r="O61" s="22"/>
      <c r="Q61" s="32"/>
      <c r="R61" s="29"/>
      <c r="S61" s="32"/>
      <c r="T61" s="21"/>
      <c r="V61" s="22"/>
      <c r="X61" s="25"/>
      <c r="AA61" s="19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42"/>
      <c r="AR61" s="42"/>
      <c r="AS61" s="42"/>
      <c r="AW61" s="25"/>
      <c r="AY61" s="21" t="s">
        <v>13</v>
      </c>
      <c r="AZ61" s="21" t="s">
        <v>104</v>
      </c>
      <c r="BA61" s="21"/>
      <c r="BB61" s="21"/>
      <c r="BC61" s="21"/>
      <c r="BD61" s="21"/>
      <c r="BE61" s="21"/>
      <c r="BF61" s="21"/>
      <c r="BG61" s="21"/>
      <c r="BH61" s="39"/>
      <c r="BI61" s="39"/>
      <c r="BJ61" s="39"/>
      <c r="BK61" s="39"/>
      <c r="BU61" s="22"/>
    </row>
    <row r="62" spans="1:79" s="3" customFormat="1" ht="12.75" hidden="1" customHeight="1">
      <c r="D62" s="22"/>
      <c r="E62" s="22"/>
      <c r="F62" s="19" t="s">
        <v>16</v>
      </c>
      <c r="G62" s="22"/>
      <c r="H62" s="22"/>
      <c r="I62" s="22"/>
      <c r="J62" s="22"/>
      <c r="K62" s="22"/>
      <c r="L62" s="22"/>
      <c r="M62" s="22"/>
      <c r="N62" s="22"/>
      <c r="O62" s="22"/>
      <c r="Q62" s="30"/>
      <c r="R62" s="30"/>
      <c r="S62" s="29"/>
      <c r="T62" s="21"/>
      <c r="V62" s="22"/>
      <c r="X62" s="25"/>
      <c r="Z62" s="19" t="s">
        <v>15</v>
      </c>
      <c r="AA62" s="19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42"/>
      <c r="AR62" s="42"/>
      <c r="AS62" s="42"/>
      <c r="AT62" s="22"/>
      <c r="AV62" s="91"/>
      <c r="AW62" s="25"/>
      <c r="AY62" s="22"/>
      <c r="AZ62" s="19"/>
      <c r="BA62" s="36"/>
      <c r="BB62" s="19" t="s">
        <v>11</v>
      </c>
      <c r="BC62" s="36"/>
      <c r="BD62" s="36"/>
      <c r="BE62" s="36"/>
      <c r="BF62" s="22"/>
      <c r="BG62" s="36"/>
      <c r="BH62" s="39"/>
      <c r="BI62" s="39"/>
      <c r="BJ62" s="39"/>
      <c r="BK62" s="39"/>
      <c r="BL62" s="39"/>
      <c r="BM62" s="38"/>
      <c r="BN62" s="32"/>
      <c r="BO62" s="37"/>
      <c r="BP62" s="32"/>
      <c r="BQ62" s="21"/>
      <c r="BR62" s="21"/>
      <c r="BS62" s="29"/>
      <c r="BT62" s="13"/>
      <c r="BU62" s="13"/>
    </row>
    <row r="63" spans="1:79" s="3" customFormat="1" ht="12.75" hidden="1" customHeight="1">
      <c r="D63" s="22"/>
      <c r="E63" s="22"/>
      <c r="F63" s="19" t="s">
        <v>14</v>
      </c>
      <c r="G63" s="22"/>
      <c r="H63" s="22"/>
      <c r="I63" s="22"/>
      <c r="J63" s="22"/>
      <c r="K63" s="22"/>
      <c r="L63" s="22"/>
      <c r="M63" s="22"/>
      <c r="N63" s="22"/>
      <c r="O63" s="22"/>
      <c r="Q63" s="41"/>
      <c r="R63" s="1"/>
      <c r="S63" s="41"/>
      <c r="T63" s="91"/>
      <c r="V63" s="22"/>
      <c r="X63" s="25"/>
      <c r="AW63" s="25"/>
      <c r="AY63" s="22"/>
      <c r="AZ63" s="19"/>
      <c r="BA63" s="36"/>
      <c r="BB63" s="19" t="s">
        <v>9</v>
      </c>
      <c r="BC63" s="36"/>
      <c r="BD63" s="36"/>
      <c r="BE63" s="36"/>
      <c r="BF63" s="22"/>
      <c r="BG63" s="36"/>
      <c r="BH63" s="36"/>
      <c r="BI63" s="36"/>
      <c r="BJ63" s="36"/>
      <c r="BK63" s="36"/>
      <c r="BL63" s="39"/>
      <c r="BM63" s="38"/>
      <c r="BN63" s="21"/>
      <c r="BO63" s="37"/>
      <c r="BP63" s="32"/>
      <c r="BQ63" s="21"/>
      <c r="BR63" s="21"/>
      <c r="BS63" s="13"/>
      <c r="BT63" s="29"/>
      <c r="BU63" s="13"/>
    </row>
    <row r="64" spans="1:79" s="3" customFormat="1" ht="12.75" hidden="1" customHeight="1">
      <c r="V64" s="22"/>
      <c r="X64" s="25"/>
      <c r="Z64" s="19" t="s">
        <v>12</v>
      </c>
      <c r="AA64" s="19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21"/>
      <c r="AR64" s="40"/>
      <c r="AS64" s="40"/>
      <c r="AT64" s="21"/>
      <c r="AV64" s="91"/>
      <c r="AW64" s="25"/>
      <c r="AY64" s="22"/>
      <c r="AZ64" s="22"/>
      <c r="BA64" s="22"/>
      <c r="BB64" s="19" t="s">
        <v>7</v>
      </c>
      <c r="BC64" s="36"/>
      <c r="BD64" s="36"/>
      <c r="BE64" s="36"/>
      <c r="BF64" s="22"/>
      <c r="BG64" s="36"/>
      <c r="BH64" s="36"/>
      <c r="BI64" s="36"/>
      <c r="BJ64" s="36"/>
      <c r="BK64" s="36"/>
      <c r="BL64" s="36"/>
      <c r="BM64" s="19"/>
      <c r="BN64" s="22"/>
      <c r="BO64" s="17"/>
      <c r="BP64" s="35"/>
      <c r="BQ64" s="35"/>
      <c r="BR64" s="22"/>
      <c r="BS64" s="34"/>
      <c r="BT64" s="34"/>
      <c r="BU64" s="29"/>
    </row>
    <row r="65" spans="3:79" s="3" customFormat="1" ht="12.75" hidden="1" customHeight="1">
      <c r="C65" s="38" t="s">
        <v>10</v>
      </c>
      <c r="D65" s="21"/>
      <c r="X65" s="25"/>
      <c r="AW65" s="25"/>
      <c r="AY65" s="31"/>
      <c r="AZ65" s="31"/>
      <c r="BA65" s="31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31"/>
      <c r="BT65" s="31"/>
      <c r="BU65" s="31"/>
      <c r="BV65" s="31"/>
    </row>
    <row r="66" spans="3:79" s="3" customFormat="1" ht="12.75" hidden="1" customHeight="1">
      <c r="C66" s="21" t="str">
        <f ca="1">"предприятия работниками " &amp; $C$55</f>
        <v>предприятия работниками 2024 г.</v>
      </c>
      <c r="D66" s="21"/>
      <c r="X66" s="25"/>
      <c r="Z66" s="19" t="s">
        <v>8</v>
      </c>
      <c r="AV66" s="91"/>
      <c r="AW66" s="25"/>
      <c r="AY66" s="111" t="s">
        <v>169</v>
      </c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12"/>
      <c r="BT66" s="112"/>
      <c r="BU66" s="112"/>
      <c r="BV66" s="112"/>
      <c r="BW66" s="112"/>
    </row>
    <row r="67" spans="3:79" s="3" customFormat="1" ht="12.75" hidden="1" customHeight="1">
      <c r="F67" s="19" t="s">
        <v>6</v>
      </c>
      <c r="Q67" s="29"/>
      <c r="R67" s="32"/>
      <c r="S67" s="32"/>
      <c r="X67" s="25"/>
      <c r="AW67" s="25"/>
      <c r="AY67" s="110"/>
      <c r="AZ67" s="110"/>
      <c r="BA67" s="110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12"/>
      <c r="BT67" s="112"/>
      <c r="BU67" s="112"/>
      <c r="BV67" s="112"/>
      <c r="BW67" s="110"/>
      <c r="CA67" s="33"/>
    </row>
    <row r="68" spans="3:79" s="3" customFormat="1" ht="12.75" hidden="1" customHeight="1">
      <c r="F68" s="19" t="s">
        <v>5</v>
      </c>
      <c r="Q68" s="32"/>
      <c r="R68" s="29"/>
      <c r="S68" s="32"/>
      <c r="X68" s="25"/>
      <c r="Z68" s="19" t="s">
        <v>4</v>
      </c>
      <c r="AV68" s="91"/>
      <c r="AW68" s="25"/>
      <c r="AY68" s="110"/>
      <c r="AZ68" s="110"/>
      <c r="BA68" s="110"/>
      <c r="BB68" s="113" t="str">
        <f ca="1">"на " &amp; IFERROR(MID(ОтчётныйПериод,SEARCH("20",ОтчётныйПериод),4) + 1,YEAR(TODAY())  + 1) &amp; " год"</f>
        <v>на 2025 год</v>
      </c>
      <c r="BC68" s="114"/>
      <c r="BD68" s="114"/>
      <c r="BE68" s="114"/>
      <c r="BF68" s="114"/>
      <c r="BG68" s="114"/>
      <c r="BH68" s="114"/>
      <c r="BI68" s="114"/>
      <c r="BJ68" s="114"/>
      <c r="BK68" s="114"/>
      <c r="BL68" s="115"/>
      <c r="BM68" s="112"/>
      <c r="BN68" s="157"/>
      <c r="BO68" s="157"/>
      <c r="BP68" s="157"/>
      <c r="BQ68" s="157"/>
      <c r="BR68" s="116" t="s">
        <v>27</v>
      </c>
      <c r="BS68" s="110"/>
      <c r="BT68" s="110"/>
      <c r="BU68" s="110"/>
      <c r="BV68" s="110"/>
      <c r="BW68" s="110"/>
    </row>
    <row r="69" spans="3:79" s="26" customFormat="1" ht="12.75" hidden="1" customHeight="1">
      <c r="F69" s="19" t="s">
        <v>3</v>
      </c>
      <c r="G69" s="3"/>
      <c r="H69" s="3"/>
      <c r="I69" s="3"/>
      <c r="J69" s="3"/>
      <c r="K69" s="3"/>
      <c r="L69" s="3"/>
      <c r="M69" s="3"/>
      <c r="N69" s="3"/>
      <c r="Q69" s="30"/>
      <c r="R69" s="30"/>
      <c r="S69" s="29"/>
      <c r="X69" s="28"/>
      <c r="AW69" s="28"/>
      <c r="AY69" s="109"/>
      <c r="AZ69" s="109"/>
      <c r="BA69" s="109"/>
      <c r="BB69" s="113"/>
      <c r="BC69" s="114"/>
      <c r="BD69" s="114"/>
      <c r="BE69" s="114"/>
      <c r="BF69" s="114"/>
      <c r="BG69" s="114"/>
      <c r="BH69" s="114"/>
      <c r="BI69" s="114"/>
      <c r="BJ69" s="114"/>
      <c r="BK69" s="114"/>
      <c r="BL69" s="115"/>
      <c r="BM69" s="110"/>
      <c r="BN69" s="117"/>
      <c r="BO69" s="110"/>
      <c r="BP69" s="110"/>
      <c r="BQ69" s="116"/>
      <c r="BR69" s="110"/>
      <c r="BS69" s="109"/>
      <c r="BT69" s="109"/>
      <c r="BU69" s="109"/>
      <c r="BV69" s="110"/>
      <c r="BW69" s="109"/>
      <c r="CA69" s="27"/>
    </row>
    <row r="70" spans="3:79" ht="12.75" customHeight="1">
      <c r="F70" s="19"/>
      <c r="Q70" s="18"/>
      <c r="R70" s="18"/>
      <c r="S70" s="17"/>
      <c r="V70" s="3"/>
      <c r="W70" s="3"/>
      <c r="X70" s="21"/>
      <c r="Y70" s="3"/>
      <c r="Z70" s="128" t="s">
        <v>135</v>
      </c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21"/>
      <c r="AX70" s="3"/>
      <c r="AY70" s="109"/>
      <c r="AZ70" s="110"/>
      <c r="BA70" s="110"/>
      <c r="BB70" s="113" t="str">
        <f ca="1">"в " &amp; (IFERROR(MID(ОтчётныйПериод,SEARCH("20",ОтчётныйПериод),4),YEAR(TODAY()) -0 ) ) &amp; " году"</f>
        <v>в 2024 году</v>
      </c>
      <c r="BC70" s="114"/>
      <c r="BD70" s="114"/>
      <c r="BE70" s="114"/>
      <c r="BF70" s="114"/>
      <c r="BG70" s="114"/>
      <c r="BH70" s="114"/>
      <c r="BI70" s="114"/>
      <c r="BJ70" s="114"/>
      <c r="BK70" s="114"/>
      <c r="BL70" s="115"/>
      <c r="BM70" s="110"/>
      <c r="BN70" s="126"/>
      <c r="BO70" s="126"/>
      <c r="BP70" s="126"/>
      <c r="BQ70" s="126"/>
      <c r="BR70" s="109" t="s">
        <v>27</v>
      </c>
      <c r="BS70" s="110"/>
      <c r="BT70" s="110"/>
      <c r="BU70" s="110"/>
      <c r="BV70" s="109"/>
      <c r="BW70" s="109"/>
      <c r="CA70" s="20"/>
    </row>
    <row r="71" spans="3:79" ht="12.75" customHeight="1">
      <c r="F71" s="19"/>
      <c r="Q71" s="18"/>
      <c r="R71" s="18"/>
      <c r="S71" s="17"/>
      <c r="V71" s="3"/>
      <c r="X71" s="21"/>
      <c r="Y71" s="3"/>
      <c r="AW71" s="21"/>
      <c r="AY71" s="109"/>
      <c r="AZ71" s="110"/>
      <c r="BA71" s="110"/>
      <c r="BB71" s="113"/>
      <c r="BC71" s="114"/>
      <c r="BD71" s="114"/>
      <c r="BE71" s="114"/>
      <c r="BF71" s="114"/>
      <c r="BG71" s="114"/>
      <c r="BH71" s="114"/>
      <c r="BI71" s="114"/>
      <c r="BJ71" s="114"/>
      <c r="BK71" s="114"/>
      <c r="BL71" s="115"/>
      <c r="BM71" s="110"/>
      <c r="BN71" s="118"/>
      <c r="BO71" s="118"/>
      <c r="BP71" s="118"/>
      <c r="BQ71" s="118"/>
      <c r="BR71" s="109"/>
      <c r="BS71" s="110"/>
      <c r="BT71" s="110"/>
      <c r="BU71" s="110"/>
      <c r="BV71" s="109"/>
      <c r="BW71" s="109"/>
      <c r="CA71" s="20"/>
    </row>
    <row r="72" spans="3:79" ht="15.95" customHeight="1">
      <c r="C72" s="121" t="s">
        <v>2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5"/>
    </row>
    <row r="73" spans="3:79" ht="3.75" customHeight="1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5"/>
    </row>
    <row r="74" spans="3:79" ht="30" customHeight="1">
      <c r="C74" s="156" t="s">
        <v>170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</row>
    <row r="75" spans="3:79" ht="10.5" customHeight="1"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13"/>
      <c r="AM75" s="13"/>
      <c r="AN75" s="12"/>
      <c r="AO75" s="9"/>
      <c r="AP75" s="9"/>
      <c r="AQ75" s="9"/>
      <c r="AR75" s="9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5"/>
      <c r="BW75" s="7"/>
    </row>
    <row r="76" spans="3:79" ht="15.95" customHeight="1">
      <c r="C76" s="127" t="s">
        <v>1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</row>
    <row r="77" spans="3:79" ht="32.25" customHeight="1">
      <c r="C77" s="127" t="s">
        <v>137</v>
      </c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</row>
    <row r="78" spans="3:79" ht="15.75">
      <c r="C78" s="8" t="s">
        <v>138</v>
      </c>
      <c r="D78" s="11"/>
      <c r="E78" s="11"/>
      <c r="F78" s="68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3"/>
      <c r="R78" s="94"/>
      <c r="S78" s="94"/>
      <c r="T78" s="11"/>
      <c r="U78" s="11"/>
      <c r="V78" s="11"/>
      <c r="W78" s="11"/>
      <c r="X78" s="11"/>
      <c r="Y78" s="11"/>
      <c r="Z78" s="11"/>
      <c r="AA78" s="68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68"/>
      <c r="AT78" s="95"/>
      <c r="AU78" s="95"/>
      <c r="AV78" s="11"/>
      <c r="AW78" s="68"/>
      <c r="AX78" s="95"/>
      <c r="AY78" s="95"/>
      <c r="AZ78" s="95"/>
      <c r="BA78" s="95"/>
      <c r="BB78" s="95"/>
      <c r="BC78" s="95"/>
      <c r="BD78" s="95"/>
      <c r="BE78" s="95"/>
      <c r="BF78" s="95"/>
      <c r="BG78" s="68"/>
      <c r="BH78" s="94"/>
      <c r="BI78" s="94"/>
      <c r="BJ78" s="93"/>
      <c r="BK78" s="11"/>
      <c r="BL78" s="11"/>
      <c r="BM78" s="11"/>
      <c r="BN78" s="11"/>
      <c r="BO78" s="10"/>
      <c r="BP78" s="10"/>
      <c r="BQ78" s="10"/>
      <c r="BR78" s="10"/>
      <c r="BS78" s="10"/>
      <c r="BT78" s="10"/>
      <c r="BU78" s="10"/>
      <c r="BV78" s="96"/>
      <c r="BW78" s="10"/>
    </row>
    <row r="79" spans="3:79" ht="15.75">
      <c r="C79" s="8" t="s">
        <v>139</v>
      </c>
      <c r="D79" s="11"/>
      <c r="E79" s="11"/>
      <c r="F79" s="68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94"/>
      <c r="R79" s="93"/>
      <c r="S79" s="94"/>
      <c r="T79" s="11"/>
      <c r="U79" s="11"/>
      <c r="V79" s="11"/>
      <c r="W79" s="11"/>
      <c r="X79" s="11"/>
      <c r="Y79" s="11"/>
      <c r="Z79" s="11"/>
      <c r="AA79" s="68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68"/>
      <c r="AT79" s="95"/>
      <c r="AU79" s="95"/>
      <c r="AV79" s="11"/>
      <c r="AW79" s="68"/>
      <c r="AX79" s="95"/>
      <c r="AY79" s="95"/>
      <c r="AZ79" s="95"/>
      <c r="BA79" s="95"/>
      <c r="BB79" s="95"/>
      <c r="BC79" s="95"/>
      <c r="BD79" s="95"/>
      <c r="BE79" s="95"/>
      <c r="BF79" s="95"/>
      <c r="BG79" s="68"/>
      <c r="BH79" s="94"/>
      <c r="BI79" s="94"/>
      <c r="BJ79" s="93"/>
      <c r="BK79" s="11"/>
      <c r="BL79" s="11"/>
      <c r="BM79" s="11"/>
      <c r="BN79" s="11"/>
      <c r="BO79" s="10"/>
      <c r="BP79" s="10"/>
      <c r="BQ79" s="10"/>
      <c r="BR79" s="10"/>
      <c r="BS79" s="10"/>
      <c r="BT79" s="10"/>
      <c r="BU79" s="10"/>
      <c r="BV79" s="96"/>
      <c r="BW79" s="10"/>
    </row>
    <row r="80" spans="3:79" ht="15" customHeight="1">
      <c r="C80" s="127" t="s">
        <v>140</v>
      </c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</row>
    <row r="81" spans="3:75" ht="15.75">
      <c r="C81" s="8" t="s">
        <v>141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0"/>
      <c r="Z81" s="10"/>
      <c r="AA81" s="10"/>
      <c r="AB81" s="10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68"/>
      <c r="AT81" s="95"/>
      <c r="AU81" s="95"/>
      <c r="AV81" s="11"/>
      <c r="AW81" s="68"/>
      <c r="AX81" s="95"/>
      <c r="AY81" s="95"/>
      <c r="AZ81" s="95"/>
      <c r="BA81" s="95"/>
      <c r="BB81" s="95"/>
      <c r="BC81" s="95"/>
      <c r="BD81" s="95"/>
      <c r="BE81" s="95"/>
      <c r="BF81" s="95"/>
      <c r="BG81" s="68"/>
      <c r="BH81" s="94"/>
      <c r="BI81" s="94"/>
      <c r="BJ81" s="93"/>
      <c r="BK81" s="11"/>
      <c r="BL81" s="11"/>
      <c r="BM81" s="11"/>
      <c r="BN81" s="11"/>
      <c r="BO81" s="10"/>
      <c r="BP81" s="10"/>
      <c r="BQ81" s="10"/>
      <c r="BR81" s="10"/>
      <c r="BS81" s="10"/>
      <c r="BT81" s="10"/>
      <c r="BU81" s="10"/>
      <c r="BV81" s="97"/>
      <c r="BW81" s="10"/>
    </row>
    <row r="82" spans="3:75" ht="35.25" customHeight="1">
      <c r="C82" s="127" t="s">
        <v>142</v>
      </c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</row>
    <row r="83" spans="3:75" ht="36" customHeight="1">
      <c r="C83" s="127" t="s">
        <v>143</v>
      </c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</row>
    <row r="84" spans="3:75" ht="70.5" customHeight="1">
      <c r="C84" s="127" t="s">
        <v>144</v>
      </c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</row>
    <row r="85" spans="3:75" ht="42.75" customHeight="1">
      <c r="C85" s="127" t="s">
        <v>145</v>
      </c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  <c r="BV85" s="127"/>
      <c r="BW85" s="127"/>
    </row>
    <row r="86" spans="3:75" ht="39" customHeight="1">
      <c r="C86" s="127" t="s">
        <v>146</v>
      </c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</row>
    <row r="87" spans="3:75" ht="33" customHeight="1">
      <c r="C87" s="127" t="s">
        <v>147</v>
      </c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</row>
    <row r="88" spans="3:75" ht="35.25" customHeight="1">
      <c r="C88" s="127" t="s">
        <v>149</v>
      </c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</row>
    <row r="89" spans="3:75" ht="49.5" customHeight="1">
      <c r="C89" s="127" t="s">
        <v>148</v>
      </c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</row>
    <row r="90" spans="3:75" ht="37.5" customHeight="1">
      <c r="C90" s="127" t="s">
        <v>164</v>
      </c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</row>
    <row r="91" spans="3:75" ht="33.75" customHeight="1">
      <c r="C91" s="127" t="s">
        <v>165</v>
      </c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</row>
    <row r="92" spans="3:75" ht="25.5" customHeight="1">
      <c r="C92" s="8" t="s">
        <v>166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</row>
    <row r="93" spans="3:75" ht="56.25" customHeight="1">
      <c r="C93" s="127" t="s">
        <v>167</v>
      </c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</row>
    <row r="94" spans="3:75" ht="18" customHeight="1">
      <c r="C94" s="8" t="s">
        <v>168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10"/>
      <c r="BW94" s="10"/>
    </row>
    <row r="95" spans="3:75" ht="8.25" customHeight="1"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10"/>
      <c r="BW95" s="10"/>
    </row>
    <row r="96" spans="3:75" ht="33.75" customHeight="1">
      <c r="C96" s="138" t="s">
        <v>0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</row>
    <row r="97" spans="1:75" ht="18.75" customHeight="1"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9"/>
      <c r="BS97" s="7"/>
      <c r="BT97" s="7"/>
      <c r="BU97" s="7"/>
      <c r="BV97" s="7"/>
      <c r="BW97" s="7"/>
    </row>
    <row r="98" spans="1:75" ht="10.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9"/>
      <c r="BP98" s="7"/>
      <c r="BQ98" s="7"/>
      <c r="BR98" s="7"/>
      <c r="BS98" s="7"/>
      <c r="BT98" s="6"/>
      <c r="BU98" s="5"/>
      <c r="BV98" s="7"/>
      <c r="BW98" s="7"/>
    </row>
    <row r="99" spans="1:75" ht="10.15" customHeight="1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9"/>
      <c r="BP99" s="7"/>
      <c r="BQ99" s="7"/>
      <c r="BR99" s="7"/>
      <c r="BS99" s="7"/>
      <c r="BT99" s="6"/>
      <c r="BU99" s="5"/>
      <c r="BV99" s="7"/>
      <c r="BW99" s="7"/>
    </row>
    <row r="100" spans="1:75" ht="10.15" customHeight="1">
      <c r="BT100" s="4"/>
      <c r="BU100" s="4"/>
    </row>
    <row r="101" spans="1:75" ht="10.15" customHeight="1">
      <c r="BT101" s="4"/>
      <c r="BU101" s="4"/>
    </row>
  </sheetData>
  <sheetProtection selectLockedCells="1" autoFilter="0" selectUnlockedCells="1"/>
  <dataConsolidate/>
  <mergeCells count="39">
    <mergeCell ref="C93:BW93"/>
    <mergeCell ref="C96:BW96"/>
    <mergeCell ref="A9:AW9"/>
    <mergeCell ref="C87:BW87"/>
    <mergeCell ref="C88:BW88"/>
    <mergeCell ref="C89:BW89"/>
    <mergeCell ref="C90:BW90"/>
    <mergeCell ref="C91:BW91"/>
    <mergeCell ref="Q56:U56"/>
    <mergeCell ref="Y35:AW35"/>
    <mergeCell ref="Y45:AW49"/>
    <mergeCell ref="C82:BW82"/>
    <mergeCell ref="C83:BW83"/>
    <mergeCell ref="C84:BW84"/>
    <mergeCell ref="C74:BW74"/>
    <mergeCell ref="BN68:BQ68"/>
    <mergeCell ref="C3:E3"/>
    <mergeCell ref="F3:H3"/>
    <mergeCell ref="I3:K3"/>
    <mergeCell ref="L3:N3"/>
    <mergeCell ref="BS10:BW10"/>
    <mergeCell ref="BC1:BV3"/>
    <mergeCell ref="C4:E4"/>
    <mergeCell ref="F4:H4"/>
    <mergeCell ref="I4:K4"/>
    <mergeCell ref="L4:N4"/>
    <mergeCell ref="BE5:BL5"/>
    <mergeCell ref="C76:BW76"/>
    <mergeCell ref="Z70:AV70"/>
    <mergeCell ref="C85:BW85"/>
    <mergeCell ref="C86:BW86"/>
    <mergeCell ref="C77:BW77"/>
    <mergeCell ref="C80:BW80"/>
    <mergeCell ref="AG37:AO37"/>
    <mergeCell ref="AP37:AV37"/>
    <mergeCell ref="C72:BU72"/>
    <mergeCell ref="A51:BW51"/>
    <mergeCell ref="BE7:BL7"/>
    <mergeCell ref="BN70:BQ70"/>
  </mergeCells>
  <conditionalFormatting sqref="BV11:BV21 BV24:BV31">
    <cfRule type="expression" dxfId="1" priority="2">
      <formula>$BL$14&lt;&gt;""</formula>
    </cfRule>
  </conditionalFormatting>
  <conditionalFormatting sqref="Y45:AW49">
    <cfRule type="cellIs" dxfId="0" priority="1" operator="equal">
      <formula>"Комментарии участника опроса"</formula>
    </cfRule>
  </conditionalFormatting>
  <dataValidations count="26">
    <dataValidation type="decimal" allowBlank="1" showInputMessage="1" showErrorMessage="1" sqref="BN68:BQ68 BN70:BQ71">
      <formula1>0</formula1>
      <formula2>1000</formula2>
    </dataValidation>
    <dataValidation type="decimal" allowBlank="1" showInputMessage="1" showErrorMessage="1" sqref="Q56:U56">
      <formula1>1</formula1>
      <formula2>300</formula2>
    </dataValidation>
    <dataValidation type="list" allowBlank="1" showInputMessage="1" showErrorMessage="1" sqref="Q60 R61 S62 T63">
      <formula1>m2AnswCH</formula1>
    </dataValidation>
    <dataValidation type="list" allowBlank="1" showInputMessage="1" showErrorMessage="1" sqref="Q67 R68 S69">
      <formula1>m3AnswCH</formula1>
    </dataValidation>
    <dataValidation type="list" allowBlank="1" showInputMessage="1" showErrorMessage="1" sqref="AV56 AV58 AV60 AV62 AV64 AV66 AV68">
      <formula1>m4AnswCH</formula1>
    </dataValidation>
    <dataValidation type="list" allowBlank="1" showInputMessage="1" showErrorMessage="1" sqref="BS55 BT56 BU57 BV58">
      <formula1>m5AnswCH</formula1>
    </dataValidation>
    <dataValidation type="list" allowBlank="1" showInputMessage="1" showErrorMessage="1" sqref="BS62 BT63 BU64">
      <formula1>m6AnswCH</formula1>
    </dataValidation>
    <dataValidation type="list" showInputMessage="1" showErrorMessage="1" sqref="AN31 AO32 AP33">
      <formula1>q10AnswCH</formula1>
    </dataValidation>
    <dataValidation type="list" showInputMessage="1" showErrorMessage="1" sqref="AS39 AT40 AU41">
      <formula1>q11_1AnswCH</formula1>
    </dataValidation>
    <dataValidation type="list" showInputMessage="1" showErrorMessage="1" sqref="AK39 AL40 AM41">
      <formula1>q11AnswCH</formula1>
    </dataValidation>
    <dataValidation type="list" showInputMessage="1" showErrorMessage="1" sqref="BV11:BV21">
      <formula1>q12_1AnswCH</formula1>
    </dataValidation>
    <dataValidation type="list" showInputMessage="1" showErrorMessage="1" sqref="BK13 BL14 BM15">
      <formula1>q12AnswCH</formula1>
    </dataValidation>
    <dataValidation type="list" showInputMessage="1" showErrorMessage="1" sqref="BV24:BV31">
      <formula1>q13AnswCH</formula1>
    </dataValidation>
    <dataValidation type="list" showInputMessage="1" showErrorMessage="1" sqref="Q13 R14 S15 T16">
      <formula1>q1AnswCH</formula1>
    </dataValidation>
    <dataValidation type="list" showInputMessage="1" showErrorMessage="1" sqref="Q20 R21 S22">
      <formula1>q2AnswCH</formula1>
    </dataValidation>
    <dataValidation type="list" showInputMessage="1" showErrorMessage="1" sqref="Q25 R26 S27 T28">
      <formula1>q3AnswCH</formula1>
    </dataValidation>
    <dataValidation type="list" showInputMessage="1" showErrorMessage="1" sqref="Q31 R32 S33 T34">
      <formula1>q4AnswCH</formula1>
    </dataValidation>
    <dataValidation type="list" showInputMessage="1" showErrorMessage="1" sqref="Q37 S39 R38">
      <formula1>q5AnswCH</formula1>
    </dataValidation>
    <dataValidation type="list" showInputMessage="1" showErrorMessage="1" sqref="Q42 R43 S44:S50">
      <formula1>q6AnswCH</formula1>
    </dataValidation>
    <dataValidation type="list" showInputMessage="1" showErrorMessage="1" sqref="AN13 AO14 AP15 AQ16">
      <formula1>q7AnswCH</formula1>
    </dataValidation>
    <dataValidation type="list" showInputMessage="1" showErrorMessage="1" sqref="AN19 AO20 AP21">
      <formula1>q8AnswCH</formula1>
    </dataValidation>
    <dataValidation type="list" showInputMessage="1" showErrorMessage="1" sqref="AO24 AP25 AQ26 AR27">
      <formula1>q9AnswCH</formula1>
    </dataValidation>
    <dataValidation type="list" showInputMessage="1" showErrorMessage="1" sqref="C4:N4">
      <formula1>qkAnswCH</formula1>
    </dataValidation>
    <dataValidation type="list" showInputMessage="1" showErrorMessage="1" sqref="BD36 BJ36 BP36 BV36">
      <formula1>q14AnswCH</formula1>
    </dataValidation>
    <dataValidation type="list" showInputMessage="1" showErrorMessage="1" sqref="BI41 BH42 BI43 BH44 BI45 BH46 BI47 BH48 BI49">
      <formula1>q15AnswCH</formula1>
    </dataValidation>
    <dataValidation type="list" showInputMessage="1" showErrorMessage="1" sqref="BQ41 BP42 BQ43 BP44 BQ45 BP46 BQ47 BP48 BQ49">
      <formula1>q15_1AnswCH</formula1>
    </dataValidation>
  </dataValidations>
  <hyperlinks>
    <hyperlink ref="CL7" r:id="rId1" display="samohvalova@samaracable.ru"/>
    <hyperlink ref="CL4" r:id="rId2" display="dmitrienkotn@spzgroup.ru "/>
    <hyperlink ref="CJ7" r:id="rId3" display="samohvalova@samaracable.ru"/>
    <hyperlink ref="CJ4" r:id="rId4" display="dmitrienkotn@spzgroup.ru "/>
    <hyperlink ref="CM7" r:id="rId5" display="samohvalova@samaracable.ru"/>
    <hyperlink ref="CM4" r:id="rId6" display="dmitrienkotn@spzgroup.ru "/>
    <hyperlink ref="CK7" r:id="rId7" display="samohvalova@samaracable.ru"/>
    <hyperlink ref="CK4" r:id="rId8" display="dmitrienkotn@spzgroup.ru "/>
  </hyperlinks>
  <printOptions horizontalCentered="1" verticalCentered="1"/>
  <pageMargins left="0.19685039370078741" right="0.19685039370078741" top="7.874015748031496E-2" bottom="7.874015748031496E-2" header="0" footer="0"/>
  <pageSetup paperSize="9" scale="75" fitToHeight="2" orientation="landscape" horizontalDpi="120" verticalDpi="144" r:id="rId9"/>
  <headerFooter alignWithMargins="0"/>
  <rowBreaks count="1" manualBreakCount="1">
    <brk id="70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145</vt:i4>
      </vt:variant>
    </vt:vector>
  </HeadingPairs>
  <TitlesOfParts>
    <vt:vector size="146" baseType="lpstr">
      <vt:lpstr>Торговля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m7_Digital1</vt:lpstr>
      <vt:lpstr>m7_Digital2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Торговля!Область_печати</vt:lpstr>
      <vt:lpstr>ОКВЭД2</vt:lpstr>
      <vt:lpstr>ОтчётныйПериод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2356-00297</cp:lastModifiedBy>
  <cp:lastPrinted>2024-05-08T09:35:00Z</cp:lastPrinted>
  <dcterms:created xsi:type="dcterms:W3CDTF">2021-01-13T13:09:50Z</dcterms:created>
  <dcterms:modified xsi:type="dcterms:W3CDTF">2024-08-08T09:06:13Z</dcterms:modified>
</cp:coreProperties>
</file>